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81802\Documents\"/>
    </mc:Choice>
  </mc:AlternateContent>
  <xr:revisionPtr revIDLastSave="0" documentId="13_ncr:1_{CAF1EC34-0D1A-4FD2-AB6C-67FA6E4E4509}" xr6:coauthVersionLast="47" xr6:coauthVersionMax="47" xr10:uidLastSave="{00000000-0000-0000-0000-000000000000}"/>
  <bookViews>
    <workbookView xWindow="-108" yWindow="-108" windowWidth="23256" windowHeight="12576" activeTab="1" xr2:uid="{00000000-000D-0000-FFFF-FFFF00000000}"/>
  </bookViews>
  <sheets>
    <sheet name="ルール＆合計" sheetId="1" r:id="rId1"/>
    <sheet name="2015年7月" sheetId="6" r:id="rId2"/>
    <sheet name="2015年8月" sheetId="10" r:id="rId3"/>
    <sheet name="画像" sheetId="7" r:id="rId4"/>
    <sheet name="気づき"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1" l="1"/>
  <c r="L13" i="1"/>
  <c r="D12" i="1"/>
  <c r="L12" i="1"/>
  <c r="G12" i="1"/>
  <c r="H12" i="1" s="1"/>
  <c r="I12" i="1"/>
  <c r="D9" i="1"/>
  <c r="G54" i="6"/>
  <c r="H54" i="6"/>
  <c r="I54" i="6"/>
  <c r="J63" i="6"/>
  <c r="G54" i="10"/>
  <c r="H54" i="10"/>
  <c r="I54" i="10"/>
  <c r="J63" i="10"/>
  <c r="D8" i="1"/>
  <c r="G8" i="1"/>
  <c r="H8" i="1" s="1"/>
  <c r="I8" i="1"/>
  <c r="J8" i="1"/>
  <c r="L8" i="1"/>
  <c r="G9" i="1"/>
  <c r="H9" i="1" s="1"/>
  <c r="I9" i="1"/>
  <c r="J9" i="1"/>
  <c r="L9" i="1"/>
  <c r="D10" i="1"/>
  <c r="G10" i="1"/>
  <c r="H10" i="1" s="1"/>
  <c r="I10" i="1"/>
  <c r="J10" i="1"/>
  <c r="L10" i="1"/>
  <c r="D11" i="1"/>
  <c r="G11" i="1"/>
  <c r="H11" i="1" s="1"/>
  <c r="I11" i="1"/>
  <c r="J11" i="1"/>
  <c r="L11" i="1"/>
  <c r="D15" i="1"/>
  <c r="G15" i="1"/>
  <c r="H15" i="1"/>
  <c r="I15" i="1"/>
  <c r="J15" i="1"/>
  <c r="L15" i="1"/>
  <c r="D16" i="1"/>
  <c r="G16" i="1"/>
  <c r="H16" i="1" s="1"/>
  <c r="I16" i="1"/>
  <c r="J16" i="1"/>
  <c r="K16" i="1" s="1"/>
  <c r="L16" i="1"/>
  <c r="D17" i="1"/>
  <c r="G17" i="1"/>
  <c r="H17" i="1" s="1"/>
  <c r="I17" i="1"/>
  <c r="J17" i="1"/>
  <c r="L17" i="1"/>
  <c r="D18" i="1"/>
  <c r="G18" i="1"/>
  <c r="H18" i="1" s="1"/>
  <c r="I18" i="1"/>
  <c r="K18" i="1" s="1"/>
  <c r="J18" i="1"/>
  <c r="L18" i="1"/>
  <c r="D19" i="1"/>
  <c r="G19" i="1"/>
  <c r="H19" i="1" s="1"/>
  <c r="I19" i="1"/>
  <c r="J19" i="1"/>
  <c r="L19" i="1"/>
  <c r="B20" i="1"/>
  <c r="C20" i="1"/>
  <c r="E20" i="1"/>
  <c r="F20" i="1"/>
  <c r="K11" i="1" l="1"/>
  <c r="H20" i="1"/>
  <c r="L20" i="1"/>
  <c r="J20" i="1"/>
  <c r="K10" i="1"/>
  <c r="K17" i="1"/>
  <c r="G20" i="1"/>
  <c r="K15" i="1"/>
  <c r="K8" i="1"/>
  <c r="K9" i="1"/>
  <c r="K19" i="1"/>
  <c r="I20" i="1"/>
  <c r="D20" i="1"/>
  <c r="B3" i="1" s="1"/>
  <c r="G3" i="1" s="1"/>
  <c r="K20" i="1" l="1"/>
  <c r="I3" i="1"/>
</calcChain>
</file>

<file path=xl/sharedStrings.xml><?xml version="1.0" encoding="utf-8"?>
<sst xmlns="http://schemas.openxmlformats.org/spreadsheetml/2006/main" count="163" uniqueCount="94">
  <si>
    <t>※入力</t>
  </si>
  <si>
    <t>初期資金</t>
  </si>
  <si>
    <t>スタート日</t>
  </si>
  <si>
    <t>現在資金</t>
  </si>
  <si>
    <t>損切り</t>
  </si>
  <si>
    <t>資金増減</t>
  </si>
  <si>
    <t>トータル集計</t>
  </si>
  <si>
    <t>集計</t>
  </si>
  <si>
    <t>利益合計</t>
  </si>
  <si>
    <t>損失合計</t>
  </si>
  <si>
    <t>損益</t>
  </si>
  <si>
    <t>利益トレード
回数</t>
  </si>
  <si>
    <t>損失トレード
回数</t>
  </si>
  <si>
    <t>総トレード
回数</t>
  </si>
  <si>
    <t>勝率</t>
  </si>
  <si>
    <t>平均利益</t>
  </si>
  <si>
    <t>平均損失</t>
  </si>
  <si>
    <t>平均利益
/平均損失</t>
  </si>
  <si>
    <t>総利益
/総損失(PF)</t>
  </si>
  <si>
    <t>2014年　　合計</t>
  </si>
  <si>
    <t>※リスクリワードレシオ</t>
  </si>
  <si>
    <t>※プロフィットファクター</t>
  </si>
  <si>
    <t>通貨ペア</t>
  </si>
  <si>
    <t>売買</t>
  </si>
  <si>
    <t>数量</t>
  </si>
  <si>
    <t>エントリー手法</t>
  </si>
  <si>
    <t>時間足</t>
  </si>
  <si>
    <t>エントリー日時</t>
  </si>
  <si>
    <t>エントリー価格</t>
  </si>
  <si>
    <t>決済時間足</t>
  </si>
  <si>
    <t>決済日時</t>
  </si>
  <si>
    <t>決済価格</t>
  </si>
  <si>
    <t>決済手法</t>
  </si>
  <si>
    <t>結果</t>
  </si>
  <si>
    <t>利益pips</t>
  </si>
  <si>
    <t>損失pips</t>
  </si>
  <si>
    <t>金額　</t>
  </si>
  <si>
    <t>USD/JPY</t>
  </si>
  <si>
    <t>買い</t>
  </si>
  <si>
    <t>1万通貨</t>
  </si>
  <si>
    <t>PB</t>
  </si>
  <si>
    <t>60分</t>
  </si>
  <si>
    <t>2015.07.02.10:00</t>
  </si>
  <si>
    <t>2015.07.02.15:00</t>
  </si>
  <si>
    <t>ストップ切り上げ</t>
  </si>
  <si>
    <t>勝ち</t>
  </si>
  <si>
    <t>合計</t>
  </si>
  <si>
    <t>トレード詳細データ</t>
  </si>
  <si>
    <t>通貨ペア別エントリー回数</t>
  </si>
  <si>
    <t>Buy</t>
  </si>
  <si>
    <t>Sell</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</si>
  <si>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</si>
  <si>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</si>
  <si>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</si>
  <si>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</si>
  <si>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</si>
  <si>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</si>
  <si>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</si>
  <si>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</si>
  <si>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</si>
  <si>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</si>
  <si>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</si>
  <si>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最大連勝数</t>
  </si>
  <si>
    <t>最大連敗数</t>
  </si>
  <si>
    <t>最大DD(pips)</t>
  </si>
  <si>
    <t>エントリー手法別エントリー回数</t>
  </si>
  <si>
    <t>損益pips</t>
  </si>
  <si>
    <t>リベンジャーズ</t>
  </si>
  <si>
    <t>PAリベンジャーズ</t>
  </si>
  <si>
    <t>TJK</t>
  </si>
  <si>
    <t>HIS +1010</t>
  </si>
  <si>
    <t>RF +1010</t>
  </si>
  <si>
    <t>１．今、のあなたの現状を書いてください。</t>
  </si>
  <si>
    <t>（投資歴はどれくらいなのか、現状は勝てているのか負けているか？など）</t>
  </si>
  <si>
    <t>気づき：</t>
  </si>
  <si>
    <t>No.1</t>
    <phoneticPr fontId="13"/>
  </si>
  <si>
    <t>気づき</t>
    <rPh sb="0" eb="1">
      <t>キ</t>
    </rPh>
    <phoneticPr fontId="13"/>
  </si>
  <si>
    <t>まだまだトレンドを見極める判断材料が少ないため、
引き続き複合的な材料を見極めるために検証を続けます。</t>
    <rPh sb="9" eb="11">
      <t>ミキワ</t>
    </rPh>
    <rPh sb="13" eb="15">
      <t>ハンダン</t>
    </rPh>
    <rPh sb="15" eb="17">
      <t>ザイリョウ</t>
    </rPh>
    <rPh sb="18" eb="19">
      <t>スク</t>
    </rPh>
    <rPh sb="25" eb="26">
      <t>ヒ</t>
    </rPh>
    <rPh sb="27" eb="28">
      <t>ツヅ</t>
    </rPh>
    <rPh sb="29" eb="32">
      <t>フクゴウテキ</t>
    </rPh>
    <rPh sb="33" eb="35">
      <t>ザイリョウ</t>
    </rPh>
    <rPh sb="36" eb="38">
      <t>ミキワ</t>
    </rPh>
    <rPh sb="43" eb="45">
      <t>ケンショウ</t>
    </rPh>
    <rPh sb="46" eb="47">
      <t>ツヅ</t>
    </rPh>
    <phoneticPr fontId="13"/>
  </si>
  <si>
    <t>No.2</t>
    <phoneticPr fontId="13"/>
  </si>
  <si>
    <t>急落の原因を詳しく調べてみるのも必要だと感じました。ニュースの内容などを見た結果
2月22日12時51分にニュージーランドで巨大地震発生のニュース有
このような外部要因による影響データも引き続き合わせて確認していきます。</t>
    <rPh sb="0" eb="2">
      <t>キュウラク</t>
    </rPh>
    <rPh sb="3" eb="5">
      <t>ゲンイン</t>
    </rPh>
    <rPh sb="6" eb="7">
      <t>クワ</t>
    </rPh>
    <rPh sb="9" eb="10">
      <t>シラ</t>
    </rPh>
    <rPh sb="16" eb="18">
      <t>ヒツヨウ</t>
    </rPh>
    <rPh sb="20" eb="21">
      <t>カン</t>
    </rPh>
    <rPh sb="31" eb="33">
      <t>ナイヨウ</t>
    </rPh>
    <rPh sb="36" eb="37">
      <t>ミ</t>
    </rPh>
    <rPh sb="38" eb="40">
      <t>ケッカ</t>
    </rPh>
    <rPh sb="42" eb="43">
      <t>ガツ</t>
    </rPh>
    <rPh sb="45" eb="46">
      <t>ニチ</t>
    </rPh>
    <rPh sb="48" eb="49">
      <t>ジ</t>
    </rPh>
    <rPh sb="51" eb="52">
      <t>プン</t>
    </rPh>
    <rPh sb="62" eb="64">
      <t>キョダイ</t>
    </rPh>
    <rPh sb="64" eb="66">
      <t>ジシン</t>
    </rPh>
    <rPh sb="66" eb="68">
      <t>ハッセイ</t>
    </rPh>
    <rPh sb="73" eb="74">
      <t>アリ</t>
    </rPh>
    <rPh sb="80" eb="84">
      <t>ガイブヨウイン</t>
    </rPh>
    <rPh sb="87" eb="89">
      <t>エイキョウ</t>
    </rPh>
    <rPh sb="93" eb="94">
      <t>ヒ</t>
    </rPh>
    <rPh sb="95" eb="96">
      <t>ツヅ</t>
    </rPh>
    <rPh sb="97" eb="98">
      <t>ア</t>
    </rPh>
    <rPh sb="101" eb="103">
      <t>カクニン</t>
    </rPh>
    <phoneticPr fontId="13"/>
  </si>
  <si>
    <t>No.3</t>
    <phoneticPr fontId="13"/>
  </si>
  <si>
    <t>まだまだ曖昧な部分が大きいので、一つ一つ根拠を持つようにする。</t>
    <rPh sb="4" eb="6">
      <t>アイマイ</t>
    </rPh>
    <rPh sb="7" eb="9">
      <t>ブブン</t>
    </rPh>
    <rPh sb="10" eb="11">
      <t>オオ</t>
    </rPh>
    <rPh sb="16" eb="17">
      <t>ヒト</t>
    </rPh>
    <rPh sb="18" eb="19">
      <t>ヒト</t>
    </rPh>
    <rPh sb="20" eb="22">
      <t>コンキョ</t>
    </rPh>
    <rPh sb="23" eb="24">
      <t>モ</t>
    </rPh>
    <phoneticPr fontId="13"/>
  </si>
  <si>
    <t>No.4</t>
    <phoneticPr fontId="13"/>
  </si>
  <si>
    <t>MAが交差を繰り返している中での、トレンド転換する場面がまだ理解できていないので、
検証とともに、再度教材を読み返して再学習する必要性を感じました。</t>
    <rPh sb="3" eb="5">
      <t>コウサ</t>
    </rPh>
    <rPh sb="6" eb="7">
      <t>ク</t>
    </rPh>
    <rPh sb="8" eb="9">
      <t>カエ</t>
    </rPh>
    <rPh sb="13" eb="14">
      <t>ナカ</t>
    </rPh>
    <rPh sb="21" eb="23">
      <t>テンカン</t>
    </rPh>
    <rPh sb="25" eb="27">
      <t>バメン</t>
    </rPh>
    <rPh sb="30" eb="32">
      <t>リカイ</t>
    </rPh>
    <rPh sb="42" eb="44">
      <t>ケンショウ</t>
    </rPh>
    <rPh sb="49" eb="51">
      <t>サイド</t>
    </rPh>
    <rPh sb="51" eb="53">
      <t>キョウザイ</t>
    </rPh>
    <rPh sb="54" eb="55">
      <t>ヨ</t>
    </rPh>
    <rPh sb="56" eb="57">
      <t>カエ</t>
    </rPh>
    <rPh sb="59" eb="62">
      <t>サイガクシュウ</t>
    </rPh>
    <rPh sb="64" eb="67">
      <t>ヒツヨウセイ</t>
    </rPh>
    <rPh sb="68" eb="69">
      <t>カン</t>
    </rPh>
    <phoneticPr fontId="13"/>
  </si>
  <si>
    <t>No.5</t>
    <phoneticPr fontId="13"/>
  </si>
  <si>
    <t>４H足だと1日に6本。そのため15分、30分、１Hで環境認識をして、より全体像を掴んでからの
エントリーを判断して結果を見ていきたいと思います。</t>
    <rPh sb="2" eb="3">
      <t>アシ</t>
    </rPh>
    <rPh sb="6" eb="7">
      <t>ニチ</t>
    </rPh>
    <rPh sb="9" eb="10">
      <t>ポン</t>
    </rPh>
    <rPh sb="17" eb="18">
      <t>フン</t>
    </rPh>
    <rPh sb="21" eb="22">
      <t>プン</t>
    </rPh>
    <rPh sb="26" eb="28">
      <t>カンキョウ</t>
    </rPh>
    <rPh sb="28" eb="30">
      <t>ニンシキ</t>
    </rPh>
    <rPh sb="36" eb="39">
      <t>ゼンタイゾウ</t>
    </rPh>
    <rPh sb="40" eb="41">
      <t>ツカ</t>
    </rPh>
    <rPh sb="53" eb="55">
      <t>ハンダン</t>
    </rPh>
    <rPh sb="57" eb="59">
      <t>ケッカ</t>
    </rPh>
    <rPh sb="60" eb="61">
      <t>ミ</t>
    </rPh>
    <rPh sb="67" eb="68">
      <t>オモ</t>
    </rPh>
    <phoneticPr fontId="13"/>
  </si>
  <si>
    <t>No.6</t>
    <phoneticPr fontId="13"/>
  </si>
  <si>
    <t>小さい足でもトレンドを確認、他にもトレンド終盤を見極めるための
判断材料が必要だと感じました。
サポレジのラインを色々と引いてみてロウソク足の形を確認していきます。</t>
    <rPh sb="0" eb="1">
      <t>チイ</t>
    </rPh>
    <rPh sb="3" eb="4">
      <t>アシ</t>
    </rPh>
    <rPh sb="11" eb="13">
      <t>カクニン</t>
    </rPh>
    <rPh sb="14" eb="15">
      <t>ホカ</t>
    </rPh>
    <rPh sb="21" eb="23">
      <t>シュウバン</t>
    </rPh>
    <rPh sb="24" eb="26">
      <t>ミキワ</t>
    </rPh>
    <rPh sb="32" eb="34">
      <t>ハンダン</t>
    </rPh>
    <rPh sb="34" eb="36">
      <t>ザイリョウ</t>
    </rPh>
    <rPh sb="37" eb="39">
      <t>ヒツヨウ</t>
    </rPh>
    <rPh sb="41" eb="42">
      <t>カン</t>
    </rPh>
    <rPh sb="57" eb="59">
      <t>イロイロ</t>
    </rPh>
    <rPh sb="60" eb="61">
      <t>ヒ</t>
    </rPh>
    <rPh sb="69" eb="70">
      <t>アシ</t>
    </rPh>
    <rPh sb="71" eb="72">
      <t>カタチ</t>
    </rPh>
    <rPh sb="73" eb="75">
      <t>カクニン</t>
    </rPh>
    <phoneticPr fontId="13"/>
  </si>
  <si>
    <t>No.7</t>
    <phoneticPr fontId="13"/>
  </si>
  <si>
    <t>ギリギリで取れた場面でしたが、本来は見送るべき場所だったエントリーだと感じました。
MAが交差を繰り返していたこと。レンジになっていた？まだまだ判断基準が甘い部分が多い</t>
    <rPh sb="5" eb="6">
      <t>ト</t>
    </rPh>
    <rPh sb="8" eb="10">
      <t>バメン</t>
    </rPh>
    <rPh sb="15" eb="17">
      <t>ホンライ</t>
    </rPh>
    <rPh sb="18" eb="20">
      <t>ミオク</t>
    </rPh>
    <rPh sb="23" eb="25">
      <t>バショ</t>
    </rPh>
    <rPh sb="35" eb="36">
      <t>カン</t>
    </rPh>
    <rPh sb="45" eb="47">
      <t>コウサ</t>
    </rPh>
    <rPh sb="48" eb="49">
      <t>ク</t>
    </rPh>
    <rPh sb="50" eb="51">
      <t>カエ</t>
    </rPh>
    <rPh sb="72" eb="74">
      <t>ハンダン</t>
    </rPh>
    <rPh sb="74" eb="76">
      <t>キジュン</t>
    </rPh>
    <rPh sb="77" eb="78">
      <t>アマ</t>
    </rPh>
    <rPh sb="79" eb="81">
      <t>ブブン</t>
    </rPh>
    <rPh sb="82" eb="83">
      <t>オオ</t>
    </rPh>
    <phoneticPr fontId="13"/>
  </si>
  <si>
    <t xml:space="preserve">機械的に検証作業をしているように感じ、再度教材等を見返して理解を深めていくようにしようと思いまうす。
検証の結果も日記のような曖昧な表現になっているので、改善の余地あり。
</t>
    <rPh sb="0" eb="3">
      <t>キカイテキ</t>
    </rPh>
    <rPh sb="4" eb="6">
      <t>ケンショウ</t>
    </rPh>
    <rPh sb="6" eb="8">
      <t>サギョウ</t>
    </rPh>
    <rPh sb="16" eb="17">
      <t>カン</t>
    </rPh>
    <rPh sb="19" eb="21">
      <t>サイド</t>
    </rPh>
    <rPh sb="21" eb="23">
      <t>キョウザイ</t>
    </rPh>
    <rPh sb="23" eb="24">
      <t>トウ</t>
    </rPh>
    <rPh sb="25" eb="27">
      <t>ミカエ</t>
    </rPh>
    <rPh sb="29" eb="31">
      <t>リカイ</t>
    </rPh>
    <rPh sb="32" eb="33">
      <t>フカ</t>
    </rPh>
    <rPh sb="44" eb="45">
      <t>オモ</t>
    </rPh>
    <rPh sb="51" eb="53">
      <t>ケンショウ</t>
    </rPh>
    <rPh sb="54" eb="56">
      <t>ケッカ</t>
    </rPh>
    <rPh sb="57" eb="59">
      <t>ニッキ</t>
    </rPh>
    <rPh sb="63" eb="65">
      <t>アイマイ</t>
    </rPh>
    <rPh sb="66" eb="68">
      <t>ヒョウゲン</t>
    </rPh>
    <rPh sb="77" eb="79">
      <t>カイゼン</t>
    </rPh>
    <rPh sb="80" eb="82">
      <t>ヨチ</t>
    </rPh>
    <phoneticPr fontId="13"/>
  </si>
  <si>
    <t>NZDUSD</t>
    <phoneticPr fontId="13"/>
  </si>
  <si>
    <t>4H</t>
    <phoneticPr fontId="13"/>
  </si>
  <si>
    <t>2011/01 2011/06</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</si>
</sst>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0.00_ ;[Red]\-0.00\ "/>
    <numFmt numFmtId="177" formatCode="0.00_ "/>
    <numFmt numFmtId="178" formatCode="0.0_);[Red]\(0.0\)"/>
    <numFmt numFmtId="179" formatCode="m/d;@"/>
    <numFmt numFmtId="180" formatCode="&quot;¥&quot;#,##0_);[Red]\(&quot;¥&quot;#,##0\)"/>
    <numFmt numFmtId="181" formatCode="0_);[Red]\(0\)"/>
    <numFmt numFmtId="182" formatCode="#,##0_ ;[Red]\-#,##0\ "/>
    <numFmt numFmtId="183" formatCode="0.0%"/>
    <numFmt numFmtId="184" formatCode="yyyy/m/d;@"/>
  </numFmts>
  <fonts count="15">
    <font>
      <sz val="11"/>
      <color indexed="8"/>
      <name val="ＭＳ Ｐゴシック"/>
      <family val="3"/>
      <charset val="128"/>
    </font>
    <font>
      <sz val="11"/>
      <name val="ＭＳ Ｐゴシック"/>
      <family val="3"/>
      <charset val="128"/>
    </font>
    <font>
      <sz val="11"/>
      <color indexed="10"/>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2"/>
      <color indexed="8"/>
      <name val="ＭＳ Ｐゴシック"/>
      <family val="3"/>
      <charset val="128"/>
    </font>
    <font>
      <sz val="12"/>
      <color indexed="8"/>
      <name val="ＭＳ Ｐゴシック"/>
      <family val="3"/>
      <charset val="128"/>
    </font>
    <font>
      <sz val="12"/>
      <name val="MS PGothic"/>
      <family val="3"/>
      <charset val="128"/>
    </font>
    <font>
      <sz val="9"/>
      <name val="ＭＳ Ｐゴシック"/>
      <family val="3"/>
      <charset val="128"/>
    </font>
    <font>
      <b/>
      <sz val="12"/>
      <name val="ＭＳ Ｐゴシック"/>
      <family val="3"/>
      <charset val="128"/>
    </font>
    <font>
      <sz val="12"/>
      <name val="ＭＳ Ｐゴシック"/>
      <family val="3"/>
      <charset val="128"/>
    </font>
    <font>
      <sz val="11"/>
      <color indexed="8"/>
      <name val="ＭＳ Ｐゴシック"/>
      <family val="3"/>
      <charset val="128"/>
    </font>
    <font>
      <sz val="6"/>
      <name val="ＭＳ Ｐゴシック"/>
      <family val="3"/>
      <charset val="128"/>
    </font>
    <font>
      <sz val="28"/>
      <color indexed="8"/>
      <name val="ＭＳ Ｐゴシック"/>
      <family val="3"/>
      <charset val="128"/>
    </font>
  </fonts>
  <fills count="7">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64">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5"/>
      </right>
      <top style="medium">
        <color indexed="64"/>
      </top>
      <bottom/>
      <diagonal/>
    </border>
    <border>
      <left style="dotted">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dotted">
        <color indexed="64"/>
      </left>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0"/>
      </bottom>
      <diagonal/>
    </border>
    <border>
      <left style="dashed">
        <color indexed="64"/>
      </left>
      <right style="dashed">
        <color indexed="64"/>
      </right>
      <top style="thin">
        <color indexed="64"/>
      </top>
      <bottom style="double">
        <color indexed="60"/>
      </bottom>
      <diagonal/>
    </border>
    <border>
      <left/>
      <right style="thin">
        <color indexed="64"/>
      </right>
      <top style="thin">
        <color indexed="64"/>
      </top>
      <bottom style="double">
        <color indexed="60"/>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double">
        <color indexed="60"/>
      </top>
      <bottom style="thin">
        <color indexed="64"/>
      </bottom>
      <diagonal/>
    </border>
    <border>
      <left style="dashed">
        <color indexed="64"/>
      </left>
      <right style="thin">
        <color indexed="64"/>
      </right>
      <top style="double">
        <color indexed="60"/>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0"/>
      </left>
      <right style="medium">
        <color indexed="60"/>
      </right>
      <top style="medium">
        <color indexed="60"/>
      </top>
      <bottom style="medium">
        <color indexed="60"/>
      </bottom>
      <diagonal/>
    </border>
    <border>
      <left style="medium">
        <color indexed="64"/>
      </left>
      <right/>
      <top style="thin">
        <color indexed="64"/>
      </top>
      <bottom/>
      <diagonal/>
    </border>
    <border>
      <left/>
      <right/>
      <top style="thin">
        <color indexed="64"/>
      </top>
      <bottom/>
      <diagonal/>
    </border>
    <border>
      <left style="medium">
        <color indexed="64"/>
      </left>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12" fillId="0" borderId="0">
      <alignment vertical="center"/>
    </xf>
    <xf numFmtId="0" fontId="12" fillId="0" borderId="0">
      <alignment vertical="center"/>
    </xf>
    <xf numFmtId="0" fontId="1" fillId="0" borderId="0">
      <alignment vertical="center"/>
    </xf>
  </cellStyleXfs>
  <cellXfs count="148">
    <xf numFmtId="0" fontId="0" fillId="0" borderId="0" xfId="0">
      <alignment vertical="center"/>
    </xf>
    <xf numFmtId="0" fontId="0" fillId="0" borderId="1"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0" fontId="0" fillId="0" borderId="4" xfId="0" applyNumberFormat="1" applyFont="1" applyFill="1" applyBorder="1" applyAlignment="1" applyProtection="1">
      <alignment vertical="center"/>
    </xf>
    <xf numFmtId="0" fontId="0" fillId="0" borderId="5" xfId="0" applyNumberFormat="1" applyFont="1" applyFill="1" applyBorder="1" applyAlignment="1" applyProtection="1">
      <alignment vertical="center"/>
    </xf>
    <xf numFmtId="9" fontId="0" fillId="0" borderId="6" xfId="0" applyNumberFormat="1" applyFont="1" applyFill="1" applyBorder="1" applyAlignment="1" applyProtection="1">
      <alignment vertical="center"/>
    </xf>
    <xf numFmtId="0" fontId="0" fillId="0" borderId="7" xfId="0" applyNumberFormat="1" applyFont="1" applyFill="1" applyBorder="1" applyAlignment="1" applyProtection="1">
      <alignment vertical="center"/>
    </xf>
    <xf numFmtId="0" fontId="0" fillId="0" borderId="8"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0" fillId="0" borderId="1" xfId="0" applyNumberFormat="1" applyFont="1" applyFill="1" applyBorder="1" applyAlignment="1" applyProtection="1">
      <alignment vertical="center"/>
    </xf>
    <xf numFmtId="177" fontId="0" fillId="0" borderId="1" xfId="0" applyNumberFormat="1" applyFont="1" applyFill="1" applyBorder="1" applyAlignment="1" applyProtection="1">
      <alignment vertical="center"/>
    </xf>
    <xf numFmtId="0" fontId="0" fillId="0" borderId="9"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xf>
    <xf numFmtId="0" fontId="0" fillId="0" borderId="18"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xf>
    <xf numFmtId="0" fontId="4" fillId="2" borderId="20" xfId="0" applyNumberFormat="1" applyFont="1" applyFill="1" applyBorder="1" applyAlignment="1" applyProtection="1">
      <alignment horizontal="center" vertical="center"/>
    </xf>
    <xf numFmtId="0" fontId="4" fillId="2" borderId="21" xfId="0" applyNumberFormat="1" applyFont="1" applyFill="1" applyBorder="1" applyAlignment="1" applyProtection="1">
      <alignment horizontal="center" vertical="center"/>
    </xf>
    <xf numFmtId="0" fontId="4" fillId="2" borderId="22"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vertical="center"/>
    </xf>
    <xf numFmtId="0" fontId="0" fillId="0" borderId="23" xfId="0" applyNumberFormat="1" applyFont="1" applyFill="1" applyBorder="1" applyAlignment="1" applyProtection="1">
      <alignment vertical="center"/>
    </xf>
    <xf numFmtId="0" fontId="0" fillId="0" borderId="24" xfId="0" applyNumberFormat="1" applyFont="1" applyFill="1" applyBorder="1" applyAlignment="1" applyProtection="1">
      <alignment horizontal="center" vertical="center"/>
    </xf>
    <xf numFmtId="0" fontId="0" fillId="0" borderId="25" xfId="0" applyNumberFormat="1" applyFont="1" applyFill="1" applyBorder="1" applyAlignment="1" applyProtection="1">
      <alignment horizontal="center" vertical="center"/>
    </xf>
    <xf numFmtId="0" fontId="0" fillId="0" borderId="26"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vertical="center"/>
    </xf>
    <xf numFmtId="0" fontId="0" fillId="0" borderId="21" xfId="0" applyNumberFormat="1" applyFont="1" applyFill="1" applyBorder="1" applyAlignment="1" applyProtection="1">
      <alignment vertical="center"/>
    </xf>
    <xf numFmtId="0" fontId="0" fillId="3" borderId="27" xfId="0" applyNumberFormat="1" applyFont="1" applyFill="1" applyBorder="1" applyAlignment="1" applyProtection="1">
      <alignment vertical="center"/>
    </xf>
    <xf numFmtId="0" fontId="0" fillId="3" borderId="19" xfId="0" applyNumberFormat="1" applyFont="1" applyFill="1" applyBorder="1" applyAlignment="1" applyProtection="1">
      <alignment vertical="center"/>
    </xf>
    <xf numFmtId="0" fontId="0" fillId="3" borderId="21" xfId="0" applyNumberFormat="1" applyFont="1" applyFill="1" applyBorder="1" applyAlignment="1" applyProtection="1">
      <alignment vertical="center"/>
    </xf>
    <xf numFmtId="0" fontId="0" fillId="0" borderId="28" xfId="0" applyNumberFormat="1" applyFont="1" applyFill="1" applyBorder="1" applyAlignment="1" applyProtection="1">
      <alignment vertical="center"/>
    </xf>
    <xf numFmtId="176" fontId="0" fillId="0" borderId="28"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0" fillId="0" borderId="21" xfId="0" applyNumberFormat="1" applyFont="1" applyFill="1" applyBorder="1" applyAlignment="1" applyProtection="1">
      <alignment horizontal="center" vertical="center"/>
    </xf>
    <xf numFmtId="0" fontId="6" fillId="0" borderId="0" xfId="2" applyNumberFormat="1" applyFont="1" applyFill="1" applyBorder="1" applyAlignment="1" applyProtection="1">
      <alignment vertical="center"/>
    </xf>
    <xf numFmtId="0" fontId="6" fillId="4" borderId="29" xfId="2" applyNumberFormat="1" applyFont="1" applyFill="1" applyBorder="1" applyAlignment="1" applyProtection="1">
      <alignment vertical="center"/>
    </xf>
    <xf numFmtId="178" fontId="6" fillId="4" borderId="27" xfId="2" applyNumberFormat="1" applyFont="1" applyFill="1" applyBorder="1" applyAlignment="1" applyProtection="1">
      <alignment vertical="center"/>
    </xf>
    <xf numFmtId="9" fontId="6" fillId="0" borderId="30" xfId="2" applyNumberFormat="1" applyFont="1" applyFill="1" applyBorder="1" applyAlignment="1" applyProtection="1">
      <alignment horizontal="center" vertical="center"/>
    </xf>
    <xf numFmtId="5" fontId="6" fillId="0" borderId="22" xfId="2" applyNumberFormat="1" applyFont="1" applyFill="1" applyBorder="1" applyAlignment="1" applyProtection="1">
      <alignment horizontal="center" vertical="center"/>
    </xf>
    <xf numFmtId="5" fontId="6" fillId="0" borderId="0" xfId="2" applyNumberFormat="1" applyFont="1" applyFill="1" applyBorder="1" applyAlignment="1" applyProtection="1">
      <alignment horizontal="center" vertical="center"/>
    </xf>
    <xf numFmtId="6" fontId="6" fillId="4" borderId="27" xfId="2" applyNumberFormat="1" applyFont="1" applyFill="1" applyBorder="1" applyAlignment="1" applyProtection="1">
      <alignment vertical="center"/>
    </xf>
    <xf numFmtId="6" fontId="6" fillId="0" borderId="31" xfId="2"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55" fontId="7" fillId="0" borderId="13" xfId="2" applyNumberFormat="1" applyFont="1" applyFill="1" applyBorder="1" applyAlignment="1" applyProtection="1">
      <alignment horizontal="center" vertical="center"/>
    </xf>
    <xf numFmtId="55" fontId="0" fillId="0" borderId="13" xfId="0" applyNumberFormat="1" applyFont="1" applyFill="1" applyBorder="1" applyAlignment="1" applyProtection="1">
      <alignment horizontal="center" vertical="center"/>
    </xf>
    <xf numFmtId="0" fontId="6" fillId="4" borderId="32" xfId="2" applyNumberFormat="1" applyFont="1" applyFill="1" applyBorder="1" applyAlignment="1" applyProtection="1">
      <alignment horizontal="center" vertical="center"/>
    </xf>
    <xf numFmtId="0" fontId="6" fillId="4" borderId="33" xfId="2" applyNumberFormat="1" applyFont="1" applyFill="1" applyBorder="1" applyAlignment="1" applyProtection="1">
      <alignment horizontal="center" vertical="center" wrapText="1"/>
    </xf>
    <xf numFmtId="0" fontId="6" fillId="4" borderId="34" xfId="2" applyNumberFormat="1" applyFont="1" applyFill="1" applyBorder="1" applyAlignment="1" applyProtection="1">
      <alignment horizontal="center" vertical="center"/>
    </xf>
    <xf numFmtId="178" fontId="6" fillId="4" borderId="33" xfId="2" applyNumberFormat="1" applyFont="1" applyFill="1" applyBorder="1" applyAlignment="1" applyProtection="1">
      <alignment horizontal="center" vertical="center" wrapText="1"/>
    </xf>
    <xf numFmtId="179" fontId="6" fillId="4" borderId="33" xfId="2" applyNumberFormat="1" applyFont="1" applyFill="1" applyBorder="1" applyAlignment="1" applyProtection="1">
      <alignment horizontal="center" vertical="center"/>
    </xf>
    <xf numFmtId="0" fontId="6" fillId="4" borderId="35" xfId="2" applyNumberFormat="1" applyFont="1" applyFill="1" applyBorder="1" applyAlignment="1" applyProtection="1">
      <alignment horizontal="center" vertical="center" wrapText="1"/>
    </xf>
    <xf numFmtId="178" fontId="6" fillId="4" borderId="36" xfId="2" applyNumberFormat="1" applyFont="1" applyFill="1" applyBorder="1" applyAlignment="1" applyProtection="1">
      <alignment vertical="center"/>
    </xf>
    <xf numFmtId="180" fontId="6" fillId="4" borderId="37" xfId="2" applyNumberFormat="1" applyFont="1" applyFill="1" applyBorder="1" applyAlignment="1" applyProtection="1">
      <alignment horizontal="center" vertical="center"/>
    </xf>
    <xf numFmtId="180" fontId="7" fillId="0" borderId="38" xfId="2" applyNumberFormat="1" applyFont="1" applyFill="1" applyBorder="1" applyAlignment="1" applyProtection="1">
      <alignment horizontal="right" vertical="center"/>
    </xf>
    <xf numFmtId="180" fontId="7" fillId="0" borderId="39" xfId="2" applyNumberFormat="1" applyFont="1" applyFill="1" applyBorder="1" applyAlignment="1" applyProtection="1">
      <alignment horizontal="right" vertical="center"/>
    </xf>
    <xf numFmtId="181" fontId="7" fillId="0" borderId="39" xfId="2" applyNumberFormat="1" applyFont="1" applyFill="1" applyBorder="1" applyAlignment="1" applyProtection="1">
      <alignment horizontal="right" vertical="center"/>
    </xf>
    <xf numFmtId="182" fontId="7" fillId="0" borderId="39" xfId="2" applyNumberFormat="1" applyFont="1" applyFill="1" applyBorder="1" applyAlignment="1" applyProtection="1">
      <alignment horizontal="right" vertical="center"/>
    </xf>
    <xf numFmtId="183" fontId="7" fillId="0" borderId="39" xfId="2" applyNumberFormat="1" applyFont="1" applyFill="1" applyBorder="1" applyAlignment="1" applyProtection="1">
      <alignment vertical="center"/>
    </xf>
    <xf numFmtId="180" fontId="7" fillId="0" borderId="39" xfId="2" applyNumberFormat="1" applyFont="1" applyFill="1" applyBorder="1" applyAlignment="1" applyProtection="1">
      <alignment vertical="center"/>
    </xf>
    <xf numFmtId="177" fontId="7" fillId="0" borderId="39" xfId="2" applyNumberFormat="1" applyFont="1" applyFill="1" applyBorder="1" applyAlignment="1" applyProtection="1">
      <alignment vertical="center"/>
    </xf>
    <xf numFmtId="177" fontId="7" fillId="0" borderId="40" xfId="2" applyNumberFormat="1" applyFont="1" applyFill="1" applyBorder="1" applyAlignment="1" applyProtection="1">
      <alignment vertical="center"/>
    </xf>
    <xf numFmtId="180" fontId="0" fillId="0" borderId="38" xfId="0" applyNumberFormat="1" applyFont="1" applyFill="1" applyBorder="1" applyAlignment="1" applyProtection="1">
      <alignment vertical="center"/>
    </xf>
    <xf numFmtId="180" fontId="0" fillId="0" borderId="39" xfId="0" applyNumberFormat="1" applyFont="1" applyFill="1" applyBorder="1" applyAlignment="1" applyProtection="1">
      <alignment vertical="center"/>
    </xf>
    <xf numFmtId="0" fontId="0" fillId="0" borderId="39" xfId="0" applyNumberFormat="1" applyFont="1" applyFill="1" applyBorder="1" applyAlignment="1" applyProtection="1">
      <alignment vertical="center"/>
    </xf>
    <xf numFmtId="180" fontId="0" fillId="0" borderId="41" xfId="0" applyNumberFormat="1" applyFont="1" applyFill="1" applyBorder="1" applyAlignment="1" applyProtection="1">
      <alignment vertical="center"/>
    </xf>
    <xf numFmtId="180" fontId="0" fillId="0" borderId="42" xfId="0" applyNumberFormat="1" applyFont="1" applyFill="1" applyBorder="1" applyAlignment="1" applyProtection="1">
      <alignment vertical="center"/>
    </xf>
    <xf numFmtId="0" fontId="0" fillId="0" borderId="42" xfId="0" applyNumberFormat="1" applyFont="1" applyFill="1" applyBorder="1" applyAlignment="1" applyProtection="1">
      <alignment vertical="center"/>
    </xf>
    <xf numFmtId="181" fontId="7" fillId="0" borderId="42" xfId="2" applyNumberFormat="1" applyFont="1" applyFill="1" applyBorder="1" applyAlignment="1" applyProtection="1">
      <alignment horizontal="right" vertical="center"/>
    </xf>
    <xf numFmtId="183" fontId="7" fillId="0" borderId="42" xfId="2" applyNumberFormat="1" applyFont="1" applyFill="1" applyBorder="1" applyAlignment="1" applyProtection="1">
      <alignment vertical="center"/>
    </xf>
    <xf numFmtId="180" fontId="7" fillId="0" borderId="42" xfId="2" applyNumberFormat="1" applyFont="1" applyFill="1" applyBorder="1" applyAlignment="1" applyProtection="1">
      <alignment vertical="center"/>
    </xf>
    <xf numFmtId="177" fontId="7" fillId="0" borderId="42" xfId="2" applyNumberFormat="1" applyFont="1" applyFill="1" applyBorder="1" applyAlignment="1" applyProtection="1">
      <alignment vertical="center"/>
    </xf>
    <xf numFmtId="177" fontId="7" fillId="0" borderId="43" xfId="2" applyNumberFormat="1" applyFont="1" applyFill="1" applyBorder="1" applyAlignment="1" applyProtection="1">
      <alignment vertical="center"/>
    </xf>
    <xf numFmtId="6" fontId="7" fillId="0" borderId="39" xfId="2" applyNumberFormat="1" applyFont="1" applyFill="1" applyBorder="1" applyAlignment="1" applyProtection="1">
      <alignment horizontal="right" vertical="center"/>
    </xf>
    <xf numFmtId="6" fontId="7" fillId="0" borderId="42" xfId="2" applyNumberFormat="1" applyFont="1" applyFill="1" applyBorder="1" applyAlignment="1" applyProtection="1">
      <alignment horizontal="right" vertical="center"/>
    </xf>
    <xf numFmtId="55" fontId="0" fillId="0" borderId="12" xfId="0" applyNumberFormat="1" applyFont="1" applyFill="1" applyBorder="1" applyAlignment="1" applyProtection="1">
      <alignment horizontal="center" vertical="center"/>
    </xf>
    <xf numFmtId="5" fontId="1" fillId="0" borderId="44" xfId="0" applyNumberFormat="1" applyFont="1" applyFill="1" applyBorder="1" applyAlignment="1" applyProtection="1">
      <alignment vertical="center"/>
    </xf>
    <xf numFmtId="180" fontId="1" fillId="0" borderId="45" xfId="0" applyNumberFormat="1" applyFont="1" applyFill="1" applyBorder="1" applyAlignment="1" applyProtection="1">
      <alignment vertical="center"/>
    </xf>
    <xf numFmtId="6" fontId="1" fillId="0" borderId="45" xfId="0" applyNumberFormat="1" applyFont="1" applyFill="1" applyBorder="1" applyAlignment="1" applyProtection="1">
      <alignment vertical="center"/>
    </xf>
    <xf numFmtId="182" fontId="1" fillId="0" borderId="45" xfId="0" applyNumberFormat="1" applyFont="1" applyFill="1" applyBorder="1" applyAlignment="1" applyProtection="1">
      <alignment vertical="center"/>
    </xf>
    <xf numFmtId="181" fontId="1" fillId="0" borderId="45" xfId="0" applyNumberFormat="1" applyFont="1" applyFill="1" applyBorder="1" applyAlignment="1" applyProtection="1">
      <alignment vertical="center"/>
    </xf>
    <xf numFmtId="183" fontId="8" fillId="0" borderId="45" xfId="0" applyNumberFormat="1" applyFont="1" applyFill="1" applyBorder="1" applyAlignment="1" applyProtection="1">
      <alignment vertical="center"/>
    </xf>
    <xf numFmtId="177" fontId="1" fillId="0" borderId="46" xfId="0" applyNumberFormat="1" applyFont="1" applyFill="1" applyBorder="1" applyAlignment="1" applyProtection="1">
      <alignment vertical="center"/>
    </xf>
    <xf numFmtId="177" fontId="1" fillId="0" borderId="47" xfId="0" applyNumberFormat="1" applyFont="1" applyFill="1" applyBorder="1" applyAlignment="1" applyProtection="1">
      <alignment vertical="center"/>
    </xf>
    <xf numFmtId="0" fontId="0" fillId="0" borderId="48" xfId="0" applyNumberFormat="1" applyFont="1" applyFill="1" applyBorder="1" applyAlignment="1" applyProtection="1">
      <alignment vertical="center"/>
    </xf>
    <xf numFmtId="0" fontId="9" fillId="0" borderId="40" xfId="0" applyNumberFormat="1" applyFont="1" applyFill="1" applyBorder="1" applyAlignment="1" applyProtection="1">
      <alignment vertical="center"/>
    </xf>
    <xf numFmtId="0" fontId="6" fillId="5" borderId="0" xfId="2" applyNumberFormat="1" applyFont="1" applyFill="1" applyBorder="1" applyAlignment="1" applyProtection="1">
      <alignment vertical="center"/>
    </xf>
    <xf numFmtId="5" fontId="6" fillId="5" borderId="0" xfId="2" applyNumberFormat="1" applyFont="1" applyFill="1" applyBorder="1" applyAlignment="1" applyProtection="1">
      <alignment horizontal="center" vertical="center"/>
    </xf>
    <xf numFmtId="178" fontId="6" fillId="5" borderId="0" xfId="2" applyNumberFormat="1" applyFont="1" applyFill="1" applyBorder="1" applyAlignment="1" applyProtection="1">
      <alignment vertical="center"/>
    </xf>
    <xf numFmtId="6" fontId="6" fillId="5" borderId="0" xfId="2" applyNumberFormat="1" applyFont="1" applyFill="1" applyBorder="1" applyAlignment="1" applyProtection="1">
      <alignment vertical="center"/>
    </xf>
    <xf numFmtId="6" fontId="6" fillId="5" borderId="0" xfId="2" applyNumberFormat="1" applyFont="1" applyFill="1" applyBorder="1" applyAlignment="1" applyProtection="1">
      <alignment horizontal="center" vertical="center"/>
    </xf>
    <xf numFmtId="0" fontId="0" fillId="5" borderId="0" xfId="0" applyNumberFormat="1" applyFont="1" applyFill="1" applyBorder="1" applyAlignment="1" applyProtection="1">
      <alignment vertical="center"/>
    </xf>
    <xf numFmtId="0" fontId="6" fillId="5" borderId="49" xfId="2" applyNumberFormat="1" applyFont="1" applyFill="1" applyBorder="1" applyAlignment="1" applyProtection="1">
      <alignment vertical="center"/>
    </xf>
    <xf numFmtId="5" fontId="6" fillId="5" borderId="49" xfId="2" applyNumberFormat="1" applyFont="1" applyFill="1" applyBorder="1" applyAlignment="1" applyProtection="1">
      <alignment horizontal="center" vertical="center"/>
    </xf>
    <xf numFmtId="178" fontId="6" fillId="5" borderId="49" xfId="2" applyNumberFormat="1" applyFont="1" applyFill="1" applyBorder="1" applyAlignment="1" applyProtection="1">
      <alignment vertical="center"/>
    </xf>
    <xf numFmtId="6" fontId="6" fillId="5" borderId="49" xfId="2" applyNumberFormat="1" applyFont="1" applyFill="1" applyBorder="1" applyAlignment="1" applyProtection="1">
      <alignment vertical="center"/>
    </xf>
    <xf numFmtId="6" fontId="6" fillId="5" borderId="49" xfId="2" applyNumberFormat="1" applyFont="1" applyFill="1" applyBorder="1" applyAlignment="1" applyProtection="1">
      <alignment horizontal="center" vertical="center"/>
    </xf>
    <xf numFmtId="0" fontId="0" fillId="5" borderId="49" xfId="0" applyNumberFormat="1" applyFont="1" applyFill="1" applyBorder="1" applyAlignment="1" applyProtection="1">
      <alignment vertical="center"/>
    </xf>
    <xf numFmtId="0" fontId="0" fillId="0" borderId="49" xfId="0" applyNumberFormat="1" applyFont="1" applyFill="1" applyBorder="1" applyAlignment="1" applyProtection="1">
      <alignment vertical="center"/>
    </xf>
    <xf numFmtId="0" fontId="0" fillId="0" borderId="50" xfId="0" applyNumberFormat="1" applyFont="1" applyFill="1" applyBorder="1" applyAlignment="1" applyProtection="1">
      <alignment vertical="center"/>
    </xf>
    <xf numFmtId="5" fontId="7" fillId="6" borderId="50" xfId="2" applyNumberFormat="1" applyFont="1" applyFill="1" applyBorder="1" applyAlignment="1" applyProtection="1">
      <alignment horizontal="center"/>
    </xf>
    <xf numFmtId="5" fontId="6" fillId="0" borderId="50" xfId="2" applyNumberFormat="1" applyFont="1" applyFill="1" applyBorder="1" applyAlignment="1" applyProtection="1">
      <alignment horizontal="center" vertical="center"/>
    </xf>
    <xf numFmtId="0" fontId="6" fillId="0" borderId="50" xfId="2" applyNumberFormat="1" applyFont="1" applyFill="1" applyBorder="1" applyAlignment="1" applyProtection="1"/>
    <xf numFmtId="5" fontId="7" fillId="6" borderId="11" xfId="2" applyNumberFormat="1" applyFont="1" applyFill="1" applyBorder="1" applyAlignment="1" applyProtection="1">
      <alignment horizontal="center"/>
    </xf>
    <xf numFmtId="0" fontId="10" fillId="4" borderId="51" xfId="2" applyNumberFormat="1" applyFont="1" applyFill="1" applyBorder="1" applyAlignment="1" applyProtection="1">
      <alignment horizontal="center" vertical="center"/>
    </xf>
    <xf numFmtId="5" fontId="10" fillId="5" borderId="49" xfId="2" applyNumberFormat="1" applyFont="1" applyFill="1" applyBorder="1" applyAlignment="1" applyProtection="1">
      <alignment horizontal="center" vertical="center"/>
    </xf>
    <xf numFmtId="9" fontId="6" fillId="5" borderId="52" xfId="2" applyNumberFormat="1" applyFont="1" applyFill="1" applyBorder="1" applyAlignment="1" applyProtection="1">
      <alignment horizontal="center" vertical="center"/>
    </xf>
    <xf numFmtId="5" fontId="7" fillId="6" borderId="53" xfId="2" applyNumberFormat="1" applyFont="1" applyFill="1" applyBorder="1" applyAlignment="1" applyProtection="1">
      <alignment horizontal="center"/>
    </xf>
    <xf numFmtId="0" fontId="0" fillId="0" borderId="54" xfId="0" applyNumberFormat="1" applyFont="1" applyFill="1" applyBorder="1" applyAlignment="1" applyProtection="1">
      <alignment vertical="center"/>
    </xf>
    <xf numFmtId="0" fontId="0" fillId="0" borderId="55" xfId="0" applyNumberFormat="1" applyFont="1" applyFill="1" applyBorder="1" applyAlignment="1" applyProtection="1">
      <alignment vertical="center"/>
    </xf>
    <xf numFmtId="0" fontId="0" fillId="0" borderId="56" xfId="0" applyNumberFormat="1" applyFont="1" applyFill="1" applyBorder="1" applyAlignment="1" applyProtection="1">
      <alignment vertical="center"/>
    </xf>
    <xf numFmtId="0" fontId="6" fillId="4" borderId="27" xfId="2"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0" fillId="0" borderId="57" xfId="0" applyNumberFormat="1" applyFont="1" applyFill="1" applyBorder="1" applyAlignment="1" applyProtection="1">
      <alignment vertical="center"/>
    </xf>
    <xf numFmtId="0" fontId="0" fillId="3" borderId="31" xfId="0" applyNumberFormat="1" applyFont="1" applyFill="1" applyBorder="1" applyAlignment="1" applyProtection="1">
      <alignment vertical="center"/>
    </xf>
    <xf numFmtId="0" fontId="1" fillId="0" borderId="0" xfId="3">
      <alignment vertical="center"/>
    </xf>
    <xf numFmtId="0" fontId="1" fillId="0" borderId="58" xfId="3" applyBorder="1">
      <alignment vertical="center"/>
    </xf>
    <xf numFmtId="0" fontId="1" fillId="0" borderId="59" xfId="3" applyBorder="1">
      <alignment vertical="center"/>
    </xf>
    <xf numFmtId="0" fontId="1" fillId="0" borderId="60" xfId="3" applyBorder="1">
      <alignment vertical="center"/>
    </xf>
    <xf numFmtId="0" fontId="1" fillId="0" borderId="28" xfId="3" applyBorder="1">
      <alignment vertical="center"/>
    </xf>
    <xf numFmtId="0" fontId="1" fillId="0" borderId="0" xfId="3" applyBorder="1">
      <alignment vertical="center"/>
    </xf>
    <xf numFmtId="0" fontId="14" fillId="0" borderId="0" xfId="0" applyFont="1">
      <alignment vertical="center"/>
    </xf>
    <xf numFmtId="0" fontId="0" fillId="0" borderId="0" xfId="0" applyAlignment="1">
      <alignment vertical="center" wrapText="1"/>
    </xf>
    <xf numFmtId="5" fontId="7" fillId="6" borderId="13" xfId="2" applyNumberFormat="1" applyFont="1" applyFill="1" applyBorder="1" applyAlignment="1" applyProtection="1">
      <alignment horizontal="center"/>
    </xf>
    <xf numFmtId="5" fontId="7" fillId="6" borderId="52" xfId="2" applyNumberFormat="1" applyFont="1" applyFill="1" applyBorder="1" applyAlignment="1" applyProtection="1">
      <alignment horizontal="center"/>
    </xf>
    <xf numFmtId="5" fontId="7" fillId="6" borderId="40" xfId="2" applyNumberFormat="1" applyFont="1" applyFill="1" applyBorder="1" applyAlignment="1" applyProtection="1">
      <alignment horizontal="center"/>
    </xf>
    <xf numFmtId="5" fontId="7" fillId="6" borderId="54" xfId="2" applyNumberFormat="1" applyFont="1" applyFill="1" applyBorder="1" applyAlignment="1" applyProtection="1">
      <alignment horizontal="center"/>
    </xf>
    <xf numFmtId="5" fontId="7" fillId="6" borderId="61" xfId="2" applyNumberFormat="1" applyFont="1" applyFill="1" applyBorder="1" applyAlignment="1" applyProtection="1">
      <alignment horizontal="center"/>
    </xf>
    <xf numFmtId="5" fontId="11" fillId="0" borderId="11" xfId="2" applyNumberFormat="1" applyFont="1" applyFill="1" applyBorder="1" applyAlignment="1" applyProtection="1">
      <alignment horizontal="center" vertical="center"/>
    </xf>
    <xf numFmtId="184" fontId="6" fillId="0" borderId="20" xfId="2" applyNumberFormat="1" applyFont="1" applyFill="1" applyBorder="1" applyAlignment="1" applyProtection="1">
      <alignment horizontal="center" vertical="center"/>
    </xf>
    <xf numFmtId="184" fontId="6" fillId="0" borderId="31" xfId="2" applyNumberFormat="1" applyFont="1" applyFill="1" applyBorder="1" applyAlignment="1" applyProtection="1">
      <alignment horizontal="center" vertical="center"/>
    </xf>
    <xf numFmtId="5" fontId="6" fillId="0" borderId="61" xfId="2" applyNumberFormat="1" applyFont="1" applyFill="1" applyBorder="1" applyAlignment="1" applyProtection="1">
      <alignment horizontal="center" vertical="center"/>
    </xf>
    <xf numFmtId="5" fontId="6" fillId="0" borderId="62" xfId="2" applyNumberFormat="1" applyFont="1" applyFill="1" applyBorder="1" applyAlignment="1" applyProtection="1">
      <alignment horizontal="center" vertical="center"/>
    </xf>
    <xf numFmtId="0" fontId="4" fillId="2" borderId="63" xfId="0" applyNumberFormat="1" applyFont="1" applyFill="1" applyBorder="1" applyAlignment="1" applyProtection="1">
      <alignment horizontal="center" vertical="center"/>
    </xf>
    <xf numFmtId="0" fontId="4" fillId="2" borderId="31" xfId="0" applyNumberFormat="1" applyFont="1" applyFill="1" applyBorder="1" applyAlignment="1" applyProtection="1">
      <alignment horizontal="center" vertical="center"/>
    </xf>
    <xf numFmtId="0" fontId="4" fillId="2" borderId="27"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xf>
  </cellXfs>
  <cellStyles count="4">
    <cellStyle name="標準" xfId="0" builtinId="0"/>
    <cellStyle name="標準 2" xfId="1" xr:uid="{00000000-0005-0000-0000-000001000000}"/>
    <cellStyle name="標準 3" xfId="2" xr:uid="{00000000-0005-0000-0000-000002000000}"/>
    <cellStyle name="標準_気づき"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3" Type="http://schemas.openxmlformats.org/officeDocument/2006/relationships/image" Target="../media/image4.tmp"/><Relationship Id="rId7" Type="http://schemas.openxmlformats.org/officeDocument/2006/relationships/image" Target="../media/image8.tmp"/><Relationship Id="rId2" Type="http://schemas.openxmlformats.org/officeDocument/2006/relationships/image" Target="../media/image3.tmp"/><Relationship Id="rId1" Type="http://schemas.openxmlformats.org/officeDocument/2006/relationships/image" Target="../media/image2.tmp"/><Relationship Id="rId6" Type="http://schemas.openxmlformats.org/officeDocument/2006/relationships/image" Target="../media/image7.tmp"/><Relationship Id="rId5" Type="http://schemas.openxmlformats.org/officeDocument/2006/relationships/image" Target="../media/image6.tmp"/><Relationship Id="rId4" Type="http://schemas.openxmlformats.org/officeDocument/2006/relationships/image" Target="../media/image5.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1021863</xdr:colOff>
      <xdr:row>25</xdr:row>
      <xdr:rowOff>91782</xdr:rowOff>
    </xdr:to>
    <xdr:pic>
      <xdr:nvPicPr>
        <xdr:cNvPr id="3" name="図 2">
          <a:extLst>
            <a:ext uri="{FF2B5EF4-FFF2-40B4-BE49-F238E27FC236}">
              <a16:creationId xmlns:a16="http://schemas.microsoft.com/office/drawing/2014/main" id="{83FC47AF-007E-4506-BB01-2AAF253E81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5280"/>
          <a:ext cx="9030483" cy="39475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16</xdr:col>
      <xdr:colOff>603244</xdr:colOff>
      <xdr:row>40</xdr:row>
      <xdr:rowOff>145359</xdr:rowOff>
    </xdr:to>
    <xdr:pic>
      <xdr:nvPicPr>
        <xdr:cNvPr id="3" name="図 2">
          <a:extLst>
            <a:ext uri="{FF2B5EF4-FFF2-40B4-BE49-F238E27FC236}">
              <a16:creationId xmlns:a16="http://schemas.microsoft.com/office/drawing/2014/main" id="{ECA55593-1F1A-4CF3-938F-84766FCCA1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9100"/>
          <a:ext cx="14585944" cy="6683319"/>
        </a:xfrm>
        <a:prstGeom prst="rect">
          <a:avLst/>
        </a:prstGeom>
      </xdr:spPr>
    </xdr:pic>
    <xdr:clientData/>
  </xdr:twoCellAnchor>
  <xdr:twoCellAnchor editAs="oneCell">
    <xdr:from>
      <xdr:col>0</xdr:col>
      <xdr:colOff>0</xdr:colOff>
      <xdr:row>46</xdr:row>
      <xdr:rowOff>0</xdr:rowOff>
    </xdr:from>
    <xdr:to>
      <xdr:col>17</xdr:col>
      <xdr:colOff>24127</xdr:colOff>
      <xdr:row>86</xdr:row>
      <xdr:rowOff>31064</xdr:rowOff>
    </xdr:to>
    <xdr:pic>
      <xdr:nvPicPr>
        <xdr:cNvPr id="5" name="図 4">
          <a:extLst>
            <a:ext uri="{FF2B5EF4-FFF2-40B4-BE49-F238E27FC236}">
              <a16:creationId xmlns:a16="http://schemas.microsoft.com/office/drawing/2014/main" id="{6A01E2C6-6FE4-400A-A92D-8CC941DA0F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709660"/>
          <a:ext cx="14616427" cy="6736664"/>
        </a:xfrm>
        <a:prstGeom prst="rect">
          <a:avLst/>
        </a:prstGeom>
      </xdr:spPr>
    </xdr:pic>
    <xdr:clientData/>
  </xdr:twoCellAnchor>
  <xdr:twoCellAnchor editAs="oneCell">
    <xdr:from>
      <xdr:col>0</xdr:col>
      <xdr:colOff>0</xdr:colOff>
      <xdr:row>91</xdr:row>
      <xdr:rowOff>0</xdr:rowOff>
    </xdr:from>
    <xdr:to>
      <xdr:col>17</xdr:col>
      <xdr:colOff>8885</xdr:colOff>
      <xdr:row>131</xdr:row>
      <xdr:rowOff>581</xdr:rowOff>
    </xdr:to>
    <xdr:pic>
      <xdr:nvPicPr>
        <xdr:cNvPr id="7" name="図 6">
          <a:extLst>
            <a:ext uri="{FF2B5EF4-FFF2-40B4-BE49-F238E27FC236}">
              <a16:creationId xmlns:a16="http://schemas.microsoft.com/office/drawing/2014/main" id="{9340D7A9-6B26-47C5-BF26-3E84FA6A56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7007840"/>
          <a:ext cx="14601185" cy="6706181"/>
        </a:xfrm>
        <a:prstGeom prst="rect">
          <a:avLst/>
        </a:prstGeom>
      </xdr:spPr>
    </xdr:pic>
    <xdr:clientData/>
  </xdr:twoCellAnchor>
  <xdr:twoCellAnchor editAs="oneCell">
    <xdr:from>
      <xdr:col>0</xdr:col>
      <xdr:colOff>0</xdr:colOff>
      <xdr:row>136</xdr:row>
      <xdr:rowOff>0</xdr:rowOff>
    </xdr:from>
    <xdr:to>
      <xdr:col>16</xdr:col>
      <xdr:colOff>595623</xdr:colOff>
      <xdr:row>176</xdr:row>
      <xdr:rowOff>31064</xdr:rowOff>
    </xdr:to>
    <xdr:pic>
      <xdr:nvPicPr>
        <xdr:cNvPr id="9" name="図 8">
          <a:extLst>
            <a:ext uri="{FF2B5EF4-FFF2-40B4-BE49-F238E27FC236}">
              <a16:creationId xmlns:a16="http://schemas.microsoft.com/office/drawing/2014/main" id="{1E0D96F3-3D24-486C-8449-15987349216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24803100"/>
          <a:ext cx="14578323" cy="6736664"/>
        </a:xfrm>
        <a:prstGeom prst="rect">
          <a:avLst/>
        </a:prstGeom>
      </xdr:spPr>
    </xdr:pic>
    <xdr:clientData/>
  </xdr:twoCellAnchor>
  <xdr:twoCellAnchor editAs="oneCell">
    <xdr:from>
      <xdr:col>0</xdr:col>
      <xdr:colOff>0</xdr:colOff>
      <xdr:row>181</xdr:row>
      <xdr:rowOff>0</xdr:rowOff>
    </xdr:from>
    <xdr:to>
      <xdr:col>17</xdr:col>
      <xdr:colOff>1265</xdr:colOff>
      <xdr:row>221</xdr:row>
      <xdr:rowOff>581</xdr:rowOff>
    </xdr:to>
    <xdr:pic>
      <xdr:nvPicPr>
        <xdr:cNvPr id="11" name="図 10">
          <a:extLst>
            <a:ext uri="{FF2B5EF4-FFF2-40B4-BE49-F238E27FC236}">
              <a16:creationId xmlns:a16="http://schemas.microsoft.com/office/drawing/2014/main" id="{E70EF704-FA18-48CB-AABB-141FEEAD966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32933640"/>
          <a:ext cx="14593565" cy="6706181"/>
        </a:xfrm>
        <a:prstGeom prst="rect">
          <a:avLst/>
        </a:prstGeom>
      </xdr:spPr>
    </xdr:pic>
    <xdr:clientData/>
  </xdr:twoCellAnchor>
  <xdr:twoCellAnchor editAs="oneCell">
    <xdr:from>
      <xdr:col>0</xdr:col>
      <xdr:colOff>0</xdr:colOff>
      <xdr:row>226</xdr:row>
      <xdr:rowOff>0</xdr:rowOff>
    </xdr:from>
    <xdr:to>
      <xdr:col>17</xdr:col>
      <xdr:colOff>16506</xdr:colOff>
      <xdr:row>266</xdr:row>
      <xdr:rowOff>581</xdr:rowOff>
    </xdr:to>
    <xdr:pic>
      <xdr:nvPicPr>
        <xdr:cNvPr id="13" name="図 12">
          <a:extLst>
            <a:ext uri="{FF2B5EF4-FFF2-40B4-BE49-F238E27FC236}">
              <a16:creationId xmlns:a16="http://schemas.microsoft.com/office/drawing/2014/main" id="{4B3117B1-ABEF-431A-B5CB-63A5D9B5790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41064180"/>
          <a:ext cx="14608806" cy="6706181"/>
        </a:xfrm>
        <a:prstGeom prst="rect">
          <a:avLst/>
        </a:prstGeom>
      </xdr:spPr>
    </xdr:pic>
    <xdr:clientData/>
  </xdr:twoCellAnchor>
  <xdr:twoCellAnchor editAs="oneCell">
    <xdr:from>
      <xdr:col>0</xdr:col>
      <xdr:colOff>0</xdr:colOff>
      <xdr:row>271</xdr:row>
      <xdr:rowOff>0</xdr:rowOff>
    </xdr:from>
    <xdr:to>
      <xdr:col>16</xdr:col>
      <xdr:colOff>603244</xdr:colOff>
      <xdr:row>310</xdr:row>
      <xdr:rowOff>160600</xdr:rowOff>
    </xdr:to>
    <xdr:pic>
      <xdr:nvPicPr>
        <xdr:cNvPr id="15" name="図 14">
          <a:extLst>
            <a:ext uri="{FF2B5EF4-FFF2-40B4-BE49-F238E27FC236}">
              <a16:creationId xmlns:a16="http://schemas.microsoft.com/office/drawing/2014/main" id="{0C657011-CE2C-499F-BE6A-944C8436A1C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49194720"/>
          <a:ext cx="14585944" cy="66985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opLeftCell="A9" zoomScaleSheetLayoutView="100" workbookViewId="0">
      <selection activeCell="E22" sqref="E22"/>
    </sheetView>
  </sheetViews>
  <sheetFormatPr defaultColWidth="10" defaultRowHeight="13.5" customHeight="1"/>
  <cols>
    <col min="1" max="1" width="22.77734375" customWidth="1"/>
    <col min="2" max="2" width="13.6640625" customWidth="1"/>
    <col min="3" max="3" width="13.88671875" customWidth="1"/>
    <col min="4" max="4" width="15.6640625" customWidth="1"/>
    <col min="5" max="5" width="12.33203125" customWidth="1"/>
    <col min="6" max="6" width="12.21875" customWidth="1"/>
    <col min="7" max="7" width="13.21875" customWidth="1"/>
    <col min="9" max="9" width="15.77734375" customWidth="1"/>
    <col min="10" max="10" width="13.109375" customWidth="1"/>
    <col min="11" max="11" width="15.44140625" customWidth="1"/>
    <col min="12" max="12" width="17.6640625" customWidth="1"/>
  </cols>
  <sheetData>
    <row r="1" spans="1:12" ht="19.5" customHeight="1">
      <c r="A1" s="120"/>
      <c r="B1" s="134" t="s">
        <v>0</v>
      </c>
      <c r="C1" s="135"/>
      <c r="D1" s="136"/>
      <c r="E1" s="119"/>
      <c r="F1" s="137" t="s">
        <v>0</v>
      </c>
      <c r="G1" s="138"/>
      <c r="H1" s="121"/>
    </row>
    <row r="2" spans="1:12" ht="25.5" customHeight="1">
      <c r="A2" s="122" t="s">
        <v>1</v>
      </c>
      <c r="B2" s="139">
        <v>1000000</v>
      </c>
      <c r="C2" s="139"/>
      <c r="D2" s="139"/>
      <c r="E2" s="63" t="s">
        <v>2</v>
      </c>
      <c r="F2" s="140">
        <v>41609</v>
      </c>
      <c r="G2" s="141"/>
      <c r="H2" s="46"/>
      <c r="I2" s="46"/>
    </row>
    <row r="3" spans="1:12" ht="27" customHeight="1">
      <c r="A3" s="47" t="s">
        <v>3</v>
      </c>
      <c r="B3" s="142">
        <f>SUM(B2+D20)</f>
        <v>1017982</v>
      </c>
      <c r="C3" s="142"/>
      <c r="D3" s="143"/>
      <c r="E3" s="48" t="s">
        <v>4</v>
      </c>
      <c r="F3" s="49">
        <v>0.02</v>
      </c>
      <c r="G3" s="50">
        <f>B3*F3</f>
        <v>20359.64</v>
      </c>
      <c r="H3" s="52" t="s">
        <v>5</v>
      </c>
      <c r="I3" s="53">
        <f>(B3-B2)</f>
        <v>17982</v>
      </c>
      <c r="K3" s="123"/>
    </row>
    <row r="4" spans="1:12" s="102" customFormat="1" ht="17.25" customHeight="1">
      <c r="A4" s="97"/>
      <c r="B4" s="98"/>
      <c r="C4" s="98"/>
      <c r="D4" s="98"/>
      <c r="E4" s="99"/>
      <c r="F4" s="118" t="s">
        <v>0</v>
      </c>
      <c r="G4" s="98"/>
      <c r="H4" s="100"/>
      <c r="I4" s="101"/>
    </row>
    <row r="5" spans="1:12" ht="39" customHeight="1">
      <c r="A5" s="103"/>
      <c r="B5" s="104"/>
      <c r="C5" s="104"/>
      <c r="D5" s="116"/>
      <c r="E5" s="105"/>
      <c r="F5" s="117"/>
      <c r="G5" s="104"/>
      <c r="H5" s="106"/>
      <c r="I5" s="107"/>
      <c r="J5" s="108"/>
      <c r="K5" s="109"/>
      <c r="L5" s="109"/>
    </row>
    <row r="6" spans="1:12" ht="21" customHeight="1">
      <c r="A6" s="113" t="s">
        <v>6</v>
      </c>
      <c r="B6" s="111" t="s">
        <v>0</v>
      </c>
      <c r="C6" s="111" t="s">
        <v>0</v>
      </c>
      <c r="D6" s="112"/>
      <c r="E6" s="111" t="s">
        <v>0</v>
      </c>
      <c r="F6" s="114" t="s">
        <v>0</v>
      </c>
      <c r="G6" s="51"/>
      <c r="H6" s="46"/>
      <c r="I6" s="46"/>
      <c r="L6" s="110"/>
    </row>
    <row r="7" spans="1:12" ht="43.2">
      <c r="A7" s="115" t="s">
        <v>7</v>
      </c>
      <c r="B7" s="57" t="s">
        <v>8</v>
      </c>
      <c r="C7" s="58" t="s">
        <v>9</v>
      </c>
      <c r="D7" s="59" t="s">
        <v>10</v>
      </c>
      <c r="E7" s="60" t="s">
        <v>11</v>
      </c>
      <c r="F7" s="58" t="s">
        <v>12</v>
      </c>
      <c r="G7" s="60" t="s">
        <v>13</v>
      </c>
      <c r="H7" s="59" t="s">
        <v>14</v>
      </c>
      <c r="I7" s="61" t="s">
        <v>15</v>
      </c>
      <c r="J7" s="64" t="s">
        <v>16</v>
      </c>
      <c r="K7" s="58" t="s">
        <v>17</v>
      </c>
      <c r="L7" s="62" t="s">
        <v>18</v>
      </c>
    </row>
    <row r="8" spans="1:12" ht="24.9" customHeight="1">
      <c r="A8" s="55">
        <v>40544</v>
      </c>
      <c r="B8" s="65">
        <v>10335</v>
      </c>
      <c r="C8" s="66">
        <v>16276</v>
      </c>
      <c r="D8" s="84">
        <f t="shared" ref="D8:D19" si="0">SUM(B8-C8)</f>
        <v>-5941</v>
      </c>
      <c r="E8" s="67">
        <v>1</v>
      </c>
      <c r="F8" s="68">
        <v>2</v>
      </c>
      <c r="G8" s="67">
        <f t="shared" ref="G8:G19" si="1">SUM(E8+F8)</f>
        <v>3</v>
      </c>
      <c r="H8" s="69">
        <f t="shared" ref="H8:H19" si="2">E8/G8</f>
        <v>0.33333333333333331</v>
      </c>
      <c r="I8" s="70">
        <f t="shared" ref="I8:I19" si="3">B8/E8</f>
        <v>10335</v>
      </c>
      <c r="J8" s="70">
        <f t="shared" ref="J8:J19" si="4">C8/F8</f>
        <v>8138</v>
      </c>
      <c r="K8" s="71">
        <f t="shared" ref="K8:K19" si="5">I8/J8</f>
        <v>1.2699680511182108</v>
      </c>
      <c r="L8" s="72">
        <f t="shared" ref="L8:L19" si="6">B8/C8</f>
        <v>0.63498402555910538</v>
      </c>
    </row>
    <row r="9" spans="1:12" ht="24.9" customHeight="1">
      <c r="A9" s="56">
        <v>40575</v>
      </c>
      <c r="B9" s="73">
        <v>0</v>
      </c>
      <c r="C9" s="74">
        <v>23904</v>
      </c>
      <c r="D9" s="84">
        <f t="shared" si="0"/>
        <v>-23904</v>
      </c>
      <c r="E9" s="75"/>
      <c r="F9" s="75">
        <v>3</v>
      </c>
      <c r="G9" s="67">
        <f t="shared" si="1"/>
        <v>3</v>
      </c>
      <c r="H9" s="69">
        <f t="shared" si="2"/>
        <v>0</v>
      </c>
      <c r="I9" s="70" t="e">
        <f t="shared" si="3"/>
        <v>#DIV/0!</v>
      </c>
      <c r="J9" s="70">
        <f t="shared" si="4"/>
        <v>7968</v>
      </c>
      <c r="K9" s="71" t="e">
        <f t="shared" si="5"/>
        <v>#DIV/0!</v>
      </c>
      <c r="L9" s="72">
        <f t="shared" si="6"/>
        <v>0</v>
      </c>
    </row>
    <row r="10" spans="1:12" ht="24.9" customHeight="1">
      <c r="A10" s="55">
        <v>40603</v>
      </c>
      <c r="B10" s="73">
        <v>37415</v>
      </c>
      <c r="C10" s="74">
        <v>48421</v>
      </c>
      <c r="D10" s="84">
        <f t="shared" si="0"/>
        <v>-11006</v>
      </c>
      <c r="E10" s="75">
        <v>3</v>
      </c>
      <c r="F10" s="75">
        <v>6</v>
      </c>
      <c r="G10" s="67">
        <f t="shared" si="1"/>
        <v>9</v>
      </c>
      <c r="H10" s="69">
        <f t="shared" si="2"/>
        <v>0.33333333333333331</v>
      </c>
      <c r="I10" s="70">
        <f t="shared" si="3"/>
        <v>12471.666666666666</v>
      </c>
      <c r="J10" s="70">
        <f t="shared" si="4"/>
        <v>8070.166666666667</v>
      </c>
      <c r="K10" s="71">
        <f t="shared" si="5"/>
        <v>1.5454038536998409</v>
      </c>
      <c r="L10" s="72">
        <f t="shared" si="6"/>
        <v>0.77270192684992045</v>
      </c>
    </row>
    <row r="11" spans="1:12" ht="24.9" customHeight="1">
      <c r="A11" s="56">
        <v>40634</v>
      </c>
      <c r="B11" s="73">
        <v>36720</v>
      </c>
      <c r="C11" s="74">
        <v>0</v>
      </c>
      <c r="D11" s="84">
        <f t="shared" si="0"/>
        <v>36720</v>
      </c>
      <c r="E11" s="75">
        <v>3</v>
      </c>
      <c r="F11" s="75">
        <v>0</v>
      </c>
      <c r="G11" s="67">
        <f t="shared" si="1"/>
        <v>3</v>
      </c>
      <c r="H11" s="69">
        <f t="shared" si="2"/>
        <v>1</v>
      </c>
      <c r="I11" s="70">
        <f t="shared" si="3"/>
        <v>12240</v>
      </c>
      <c r="J11" s="70" t="e">
        <f t="shared" si="4"/>
        <v>#DIV/0!</v>
      </c>
      <c r="K11" s="71" t="e">
        <f t="shared" si="5"/>
        <v>#DIV/0!</v>
      </c>
      <c r="L11" s="72" t="e">
        <f t="shared" si="6"/>
        <v>#DIV/0!</v>
      </c>
    </row>
    <row r="12" spans="1:12" ht="24.9" customHeight="1">
      <c r="A12" s="55">
        <v>40664</v>
      </c>
      <c r="B12" s="73">
        <v>22113</v>
      </c>
      <c r="C12" s="74">
        <v>0</v>
      </c>
      <c r="D12" s="84">
        <f t="shared" si="0"/>
        <v>22113</v>
      </c>
      <c r="E12" s="75">
        <v>3</v>
      </c>
      <c r="F12" s="75"/>
      <c r="G12" s="67">
        <f t="shared" si="1"/>
        <v>3</v>
      </c>
      <c r="H12" s="69">
        <f t="shared" si="2"/>
        <v>1</v>
      </c>
      <c r="I12" s="70">
        <f t="shared" si="3"/>
        <v>7371</v>
      </c>
      <c r="J12" s="70"/>
      <c r="K12" s="71"/>
      <c r="L12" s="72" t="e">
        <f t="shared" si="6"/>
        <v>#DIV/0!</v>
      </c>
    </row>
    <row r="13" spans="1:12" ht="24.9" customHeight="1">
      <c r="A13" s="56">
        <v>40695</v>
      </c>
      <c r="B13" s="73">
        <v>0</v>
      </c>
      <c r="C13" s="74">
        <v>0</v>
      </c>
      <c r="D13" s="84">
        <f t="shared" si="0"/>
        <v>0</v>
      </c>
      <c r="E13" s="75"/>
      <c r="F13" s="75"/>
      <c r="G13" s="67"/>
      <c r="H13" s="69"/>
      <c r="I13" s="70"/>
      <c r="J13" s="70"/>
      <c r="K13" s="71"/>
      <c r="L13" s="72" t="e">
        <f t="shared" si="6"/>
        <v>#DIV/0!</v>
      </c>
    </row>
    <row r="14" spans="1:12" ht="24.9" customHeight="1">
      <c r="A14" s="55">
        <v>40725</v>
      </c>
      <c r="B14" s="73"/>
      <c r="C14" s="74"/>
      <c r="D14" s="84"/>
      <c r="E14" s="75"/>
      <c r="F14" s="75"/>
      <c r="G14" s="67"/>
      <c r="H14" s="69"/>
      <c r="I14" s="70"/>
      <c r="J14" s="70"/>
      <c r="K14" s="71"/>
      <c r="L14" s="72"/>
    </row>
    <row r="15" spans="1:12" ht="24.9" customHeight="1">
      <c r="A15" s="56">
        <v>40756</v>
      </c>
      <c r="B15" s="73"/>
      <c r="C15" s="66"/>
      <c r="D15" s="84">
        <f t="shared" si="0"/>
        <v>0</v>
      </c>
      <c r="E15" s="75"/>
      <c r="F15" s="75"/>
      <c r="G15" s="67">
        <f t="shared" si="1"/>
        <v>0</v>
      </c>
      <c r="H15" s="69" t="e">
        <f t="shared" si="2"/>
        <v>#DIV/0!</v>
      </c>
      <c r="I15" s="70" t="e">
        <f t="shared" si="3"/>
        <v>#DIV/0!</v>
      </c>
      <c r="J15" s="70" t="e">
        <f t="shared" si="4"/>
        <v>#DIV/0!</v>
      </c>
      <c r="K15" s="71" t="e">
        <f t="shared" si="5"/>
        <v>#DIV/0!</v>
      </c>
      <c r="L15" s="72" t="e">
        <f t="shared" si="6"/>
        <v>#DIV/0!</v>
      </c>
    </row>
    <row r="16" spans="1:12" ht="24.9" customHeight="1">
      <c r="A16" s="55">
        <v>40787</v>
      </c>
      <c r="B16" s="73"/>
      <c r="C16" s="74"/>
      <c r="D16" s="84">
        <f t="shared" si="0"/>
        <v>0</v>
      </c>
      <c r="E16" s="75"/>
      <c r="F16" s="75"/>
      <c r="G16" s="67">
        <f t="shared" si="1"/>
        <v>0</v>
      </c>
      <c r="H16" s="69" t="e">
        <f t="shared" si="2"/>
        <v>#DIV/0!</v>
      </c>
      <c r="I16" s="70" t="e">
        <f t="shared" si="3"/>
        <v>#DIV/0!</v>
      </c>
      <c r="J16" s="70" t="e">
        <f t="shared" si="4"/>
        <v>#DIV/0!</v>
      </c>
      <c r="K16" s="71" t="e">
        <f t="shared" si="5"/>
        <v>#DIV/0!</v>
      </c>
      <c r="L16" s="72" t="e">
        <f t="shared" si="6"/>
        <v>#DIV/0!</v>
      </c>
    </row>
    <row r="17" spans="1:12" ht="24.9" customHeight="1">
      <c r="A17" s="56">
        <v>40817</v>
      </c>
      <c r="B17" s="73"/>
      <c r="C17" s="66"/>
      <c r="D17" s="84">
        <f t="shared" si="0"/>
        <v>0</v>
      </c>
      <c r="E17" s="75"/>
      <c r="F17" s="75"/>
      <c r="G17" s="67">
        <f t="shared" si="1"/>
        <v>0</v>
      </c>
      <c r="H17" s="69" t="e">
        <f t="shared" si="2"/>
        <v>#DIV/0!</v>
      </c>
      <c r="I17" s="70" t="e">
        <f t="shared" si="3"/>
        <v>#DIV/0!</v>
      </c>
      <c r="J17" s="70" t="e">
        <f t="shared" si="4"/>
        <v>#DIV/0!</v>
      </c>
      <c r="K17" s="71" t="e">
        <f t="shared" si="5"/>
        <v>#DIV/0!</v>
      </c>
      <c r="L17" s="72" t="e">
        <f t="shared" si="6"/>
        <v>#DIV/0!</v>
      </c>
    </row>
    <row r="18" spans="1:12" ht="24.9" customHeight="1">
      <c r="A18" s="55">
        <v>40848</v>
      </c>
      <c r="B18" s="73"/>
      <c r="C18" s="66"/>
      <c r="D18" s="84">
        <f t="shared" si="0"/>
        <v>0</v>
      </c>
      <c r="E18" s="75"/>
      <c r="F18" s="75"/>
      <c r="G18" s="67">
        <f t="shared" si="1"/>
        <v>0</v>
      </c>
      <c r="H18" s="69" t="e">
        <f t="shared" si="2"/>
        <v>#DIV/0!</v>
      </c>
      <c r="I18" s="70" t="e">
        <f t="shared" si="3"/>
        <v>#DIV/0!</v>
      </c>
      <c r="J18" s="70" t="e">
        <f t="shared" si="4"/>
        <v>#DIV/0!</v>
      </c>
      <c r="K18" s="71" t="e">
        <f t="shared" si="5"/>
        <v>#DIV/0!</v>
      </c>
      <c r="L18" s="72" t="e">
        <f t="shared" si="6"/>
        <v>#DIV/0!</v>
      </c>
    </row>
    <row r="19" spans="1:12" ht="24.9" customHeight="1">
      <c r="A19" s="56">
        <v>40878</v>
      </c>
      <c r="B19" s="76"/>
      <c r="C19" s="77"/>
      <c r="D19" s="85">
        <f t="shared" si="0"/>
        <v>0</v>
      </c>
      <c r="E19" s="78"/>
      <c r="F19" s="78"/>
      <c r="G19" s="79">
        <f t="shared" si="1"/>
        <v>0</v>
      </c>
      <c r="H19" s="80" t="e">
        <f t="shared" si="2"/>
        <v>#DIV/0!</v>
      </c>
      <c r="I19" s="81" t="e">
        <f t="shared" si="3"/>
        <v>#DIV/0!</v>
      </c>
      <c r="J19" s="81" t="e">
        <f t="shared" si="4"/>
        <v>#DIV/0!</v>
      </c>
      <c r="K19" s="82" t="e">
        <f t="shared" si="5"/>
        <v>#DIV/0!</v>
      </c>
      <c r="L19" s="83" t="e">
        <f t="shared" si="6"/>
        <v>#DIV/0!</v>
      </c>
    </row>
    <row r="20" spans="1:12" ht="24.9" customHeight="1">
      <c r="A20" s="86" t="s">
        <v>19</v>
      </c>
      <c r="B20" s="87">
        <f t="shared" ref="B20:G20" si="7">SUM(B8:B19)</f>
        <v>106583</v>
      </c>
      <c r="C20" s="88">
        <f t="shared" si="7"/>
        <v>88601</v>
      </c>
      <c r="D20" s="89">
        <f t="shared" si="7"/>
        <v>17982</v>
      </c>
      <c r="E20" s="90">
        <f t="shared" si="7"/>
        <v>10</v>
      </c>
      <c r="F20" s="91">
        <f t="shared" si="7"/>
        <v>11</v>
      </c>
      <c r="G20" s="90">
        <f t="shared" si="7"/>
        <v>21</v>
      </c>
      <c r="H20" s="92" t="e">
        <f>AVERAGE(H8:H19)</f>
        <v>#DIV/0!</v>
      </c>
      <c r="I20" s="88" t="e">
        <f>AVERAGE(I8:I19)</f>
        <v>#DIV/0!</v>
      </c>
      <c r="J20" s="88" t="e">
        <f>AVERAGE(J8:J19)</f>
        <v>#DIV/0!</v>
      </c>
      <c r="K20" s="93" t="e">
        <f>AVERAGE(K8:K19)</f>
        <v>#DIV/0!</v>
      </c>
      <c r="L20" s="94" t="e">
        <f>AVERAGE(L8:L19)</f>
        <v>#DIV/0!</v>
      </c>
    </row>
    <row r="21" spans="1:12" ht="13.2">
      <c r="A21" s="54"/>
      <c r="J21" s="95"/>
      <c r="K21" s="96" t="s">
        <v>20</v>
      </c>
      <c r="L21" s="96" t="s">
        <v>21</v>
      </c>
    </row>
    <row r="22" spans="1:12" ht="13.2">
      <c r="A22" s="54"/>
    </row>
  </sheetData>
  <mergeCells count="5">
    <mergeCell ref="B1:D1"/>
    <mergeCell ref="F1:G1"/>
    <mergeCell ref="B2:D2"/>
    <mergeCell ref="F2:G2"/>
    <mergeCell ref="B3:D3"/>
  </mergeCells>
  <phoneticPr fontId="13"/>
  <pageMargins left="0.69861111111111107" right="0.69861111111111107" top="0.75" bottom="0.75" header="0.3" footer="0.3"/>
  <pageSetup paperSize="9" firstPageNumber="4294963191"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3"/>
  <sheetViews>
    <sheetView tabSelected="1" zoomScaleSheetLayoutView="100" workbookViewId="0">
      <pane ySplit="1" topLeftCell="A28" activePane="bottomLeft" state="frozen"/>
      <selection pane="bottomLeft" activeCell="D53" sqref="D53"/>
    </sheetView>
  </sheetViews>
  <sheetFormatPr defaultColWidth="10" defaultRowHeight="13.5" customHeight="1"/>
  <cols>
    <col min="1" max="1" width="9.6640625" customWidth="1"/>
    <col min="3" max="3" width="17.21875" customWidth="1"/>
    <col min="4" max="4" width="32.77734375" customWidth="1"/>
    <col min="5" max="5" width="6.88671875" customWidth="1"/>
    <col min="6" max="6" width="15.88671875" customWidth="1"/>
    <col min="7" max="7" width="13.109375" customWidth="1"/>
    <col min="8" max="8" width="11.21875" customWidth="1"/>
    <col min="9" max="9" width="15.88671875" customWidth="1"/>
    <col min="11" max="11" width="18.33203125" customWidth="1"/>
    <col min="12" max="12" width="9" customWidth="1"/>
    <col min="15" max="15" width="15.88671875" customWidth="1"/>
  </cols>
  <sheetData>
    <row r="1" spans="1:15" ht="13.2">
      <c r="A1" s="39" t="s">
        <v>22</v>
      </c>
      <c r="B1" s="40" t="s">
        <v>23</v>
      </c>
      <c r="C1" s="40" t="s">
        <v>24</v>
      </c>
      <c r="D1" s="40" t="s">
        <v>25</v>
      </c>
      <c r="E1" s="40" t="s">
        <v>26</v>
      </c>
      <c r="F1" s="40" t="s">
        <v>27</v>
      </c>
      <c r="G1" s="40" t="s">
        <v>28</v>
      </c>
      <c r="H1" s="40" t="s">
        <v>29</v>
      </c>
      <c r="I1" s="40" t="s">
        <v>30</v>
      </c>
      <c r="J1" s="40" t="s">
        <v>31</v>
      </c>
      <c r="K1" s="40" t="s">
        <v>32</v>
      </c>
      <c r="L1" s="40" t="s">
        <v>33</v>
      </c>
      <c r="M1" s="40" t="s">
        <v>34</v>
      </c>
      <c r="N1" s="125" t="s">
        <v>35</v>
      </c>
      <c r="O1" s="41" t="s">
        <v>36</v>
      </c>
    </row>
    <row r="2" spans="1:15" ht="13.5" customHeight="1">
      <c r="A2" t="s">
        <v>91</v>
      </c>
      <c r="D2" t="s">
        <v>40</v>
      </c>
      <c r="E2" t="s">
        <v>92</v>
      </c>
    </row>
    <row r="3" spans="1:15" ht="13.2">
      <c r="M3" s="10"/>
      <c r="N3" s="10"/>
    </row>
    <row r="4" spans="1:15" ht="13.2">
      <c r="M4" s="10"/>
      <c r="N4" s="10"/>
    </row>
    <row r="5" spans="1:15" ht="13.2">
      <c r="M5" s="10"/>
      <c r="N5" s="10"/>
    </row>
    <row r="6" spans="1:15" ht="13.2">
      <c r="N6" s="10"/>
    </row>
    <row r="7" spans="1:15" ht="13.2">
      <c r="N7" s="10"/>
    </row>
    <row r="8" spans="1:15" ht="13.2">
      <c r="M8" s="10"/>
      <c r="N8" s="10"/>
    </row>
    <row r="9" spans="1:15" ht="13.2">
      <c r="M9" s="10"/>
      <c r="N9" s="10"/>
    </row>
    <row r="10" spans="1:15" ht="13.2">
      <c r="M10" s="10"/>
      <c r="N10" s="10"/>
    </row>
    <row r="11" spans="1:15" ht="13.2">
      <c r="M11" s="10"/>
      <c r="N11" s="10"/>
    </row>
    <row r="12" spans="1:15" ht="13.2">
      <c r="M12" s="10"/>
      <c r="N12" s="10"/>
    </row>
    <row r="13" spans="1:15" ht="13.2">
      <c r="M13" s="10"/>
      <c r="N13" s="10"/>
    </row>
    <row r="14" spans="1:15" ht="13.2">
      <c r="M14" s="10"/>
      <c r="N14" s="10"/>
    </row>
    <row r="15" spans="1:15" ht="13.2">
      <c r="M15" s="10"/>
      <c r="N15" s="10"/>
    </row>
    <row r="16" spans="1:15" ht="13.2">
      <c r="M16" s="10"/>
      <c r="N16" s="10"/>
    </row>
    <row r="17" spans="1:15" ht="13.2">
      <c r="M17" s="10"/>
      <c r="N17" s="10"/>
    </row>
    <row r="18" spans="1:15" ht="13.2">
      <c r="M18" s="10"/>
      <c r="N18" s="10"/>
    </row>
    <row r="19" spans="1:15" ht="13.2">
      <c r="M19" s="10"/>
      <c r="N19" s="10"/>
    </row>
    <row r="20" spans="1:15" ht="13.2">
      <c r="M20" s="10"/>
      <c r="N20" s="10"/>
    </row>
    <row r="21" spans="1:15" ht="13.2">
      <c r="M21" s="10"/>
      <c r="N21" s="10"/>
    </row>
    <row r="22" spans="1:15" ht="13.2">
      <c r="M22" s="10"/>
      <c r="N22" s="10"/>
    </row>
    <row r="23" spans="1:15" ht="13.2">
      <c r="M23" s="10"/>
      <c r="N23" s="10"/>
    </row>
    <row r="24" spans="1:15" ht="13.2">
      <c r="M24" s="10"/>
      <c r="N24" s="10"/>
    </row>
    <row r="25" spans="1:15" ht="13.2">
      <c r="M25" s="10"/>
      <c r="N25" s="10"/>
    </row>
    <row r="26" spans="1:15" ht="13.2">
      <c r="A26" s="42"/>
      <c r="B26" s="42"/>
      <c r="C26" s="42"/>
      <c r="D26" s="42"/>
      <c r="E26" s="42"/>
      <c r="F26" s="42"/>
      <c r="G26" s="42"/>
      <c r="H26" s="42"/>
      <c r="I26" s="42"/>
      <c r="J26" s="42"/>
      <c r="K26" s="42"/>
      <c r="L26" s="42"/>
      <c r="M26" s="43"/>
      <c r="N26" s="43"/>
      <c r="O26" s="42"/>
    </row>
    <row r="27" spans="1:15" ht="13.2">
      <c r="L27" s="44" t="s">
        <v>46</v>
      </c>
      <c r="M27" s="10">
        <v>75</v>
      </c>
      <c r="N27" s="10"/>
      <c r="O27">
        <v>7500</v>
      </c>
    </row>
    <row r="28" spans="1:15" ht="13.2">
      <c r="M28" s="10"/>
      <c r="N28" s="10"/>
    </row>
    <row r="29" spans="1:15" ht="13.2">
      <c r="M29" s="10"/>
      <c r="N29" s="10"/>
    </row>
    <row r="31" spans="1:15" ht="13.2">
      <c r="L31" s="11"/>
      <c r="M31" s="12"/>
      <c r="N31" s="12"/>
    </row>
    <row r="34" spans="3:9" ht="13.2">
      <c r="C34" s="144" t="s">
        <v>47</v>
      </c>
      <c r="D34" s="145"/>
      <c r="F34" s="146" t="s">
        <v>48</v>
      </c>
      <c r="G34" s="147"/>
      <c r="H34" s="28" t="s">
        <v>49</v>
      </c>
      <c r="I34" s="31" t="s">
        <v>50</v>
      </c>
    </row>
    <row r="35" spans="3:9" ht="13.2">
      <c r="C35" s="5" t="s">
        <v>51</v>
      </c>
      <c r="D35" s="6" t="s">
        <v>93</v>
      </c>
      <c r="F35" s="5"/>
      <c r="G35" s="15"/>
      <c r="H35" s="21"/>
      <c r="I35" s="24"/>
    </row>
    <row r="36" spans="3:9" ht="13.2">
      <c r="C36" s="2" t="s">
        <v>52</v>
      </c>
      <c r="D36" s="1">
        <v>21</v>
      </c>
      <c r="F36" s="2"/>
      <c r="G36" s="17"/>
      <c r="H36" s="22"/>
      <c r="I36" s="18"/>
    </row>
    <row r="37" spans="3:9" ht="13.2">
      <c r="C37" s="2" t="s">
        <v>53</v>
      </c>
      <c r="D37" s="1">
        <v>0</v>
      </c>
      <c r="F37" s="2"/>
      <c r="G37" s="17"/>
      <c r="H37" s="22"/>
      <c r="I37" s="18"/>
    </row>
    <row r="38" spans="3:9" ht="13.2">
      <c r="C38" s="2" t="s">
        <v>54</v>
      </c>
      <c r="D38" s="1">
        <v>21</v>
      </c>
      <c r="F38" s="2"/>
      <c r="G38" s="17"/>
      <c r="H38" s="22"/>
      <c r="I38" s="18"/>
    </row>
    <row r="39" spans="3:9" ht="13.2">
      <c r="C39" s="2" t="s">
        <v>55</v>
      </c>
      <c r="D39" s="1">
        <v>10</v>
      </c>
      <c r="F39" s="2"/>
      <c r="G39" s="17"/>
      <c r="H39" s="22"/>
      <c r="I39" s="18"/>
    </row>
    <row r="40" spans="3:9" ht="13.2">
      <c r="C40" s="2" t="s">
        <v>56</v>
      </c>
      <c r="D40" s="4">
        <v>11</v>
      </c>
      <c r="F40" s="2"/>
      <c r="G40" s="17"/>
      <c r="H40" s="22"/>
      <c r="I40" s="18"/>
    </row>
    <row r="41" spans="3:9" ht="13.2">
      <c r="C41" s="2" t="s">
        <v>57</v>
      </c>
      <c r="D41" s="1">
        <v>0</v>
      </c>
      <c r="F41" s="2"/>
      <c r="G41" s="17"/>
      <c r="H41" s="22"/>
      <c r="I41" s="18"/>
    </row>
    <row r="42" spans="3:9" ht="13.2">
      <c r="C42" s="8" t="s">
        <v>58</v>
      </c>
      <c r="D42" s="9"/>
      <c r="F42" s="2"/>
      <c r="G42" s="17"/>
      <c r="H42" s="22"/>
      <c r="I42" s="18"/>
    </row>
    <row r="43" spans="3:9" ht="13.2">
      <c r="C43" s="2" t="s">
        <v>59</v>
      </c>
      <c r="D43" s="1">
        <v>106583</v>
      </c>
      <c r="F43" s="2"/>
      <c r="G43" s="17"/>
      <c r="H43" s="22"/>
      <c r="I43" s="18"/>
    </row>
    <row r="44" spans="3:9" ht="13.2">
      <c r="C44" s="2" t="s">
        <v>60</v>
      </c>
      <c r="D44" s="4">
        <v>88601</v>
      </c>
      <c r="F44" s="2"/>
      <c r="G44" s="17"/>
      <c r="H44" s="22"/>
      <c r="I44" s="18"/>
    </row>
    <row r="45" spans="3:9" ht="13.2">
      <c r="C45" s="2" t="s">
        <v>61</v>
      </c>
      <c r="D45" s="1">
        <v>17982</v>
      </c>
      <c r="F45" s="5"/>
      <c r="G45" s="15"/>
      <c r="H45" s="21"/>
      <c r="I45" s="16"/>
    </row>
    <row r="46" spans="3:9" ht="13.2">
      <c r="C46" s="2" t="s">
        <v>15</v>
      </c>
      <c r="D46" s="13"/>
      <c r="F46" s="2"/>
      <c r="G46" s="17"/>
      <c r="H46" s="22"/>
      <c r="I46" s="18"/>
    </row>
    <row r="47" spans="3:9" ht="13.2">
      <c r="C47" s="2" t="s">
        <v>16</v>
      </c>
      <c r="D47" s="13"/>
      <c r="F47" s="2"/>
      <c r="G47" s="17"/>
      <c r="H47" s="22"/>
      <c r="I47" s="18"/>
    </row>
    <row r="48" spans="3:9" ht="13.2">
      <c r="C48" s="2" t="s">
        <v>62</v>
      </c>
      <c r="D48" s="1"/>
      <c r="F48" s="2"/>
      <c r="G48" s="17"/>
      <c r="H48" s="22"/>
      <c r="I48" s="18"/>
    </row>
    <row r="49" spans="3:10" ht="13.2">
      <c r="C49" s="2" t="s">
        <v>63</v>
      </c>
      <c r="D49" s="1"/>
      <c r="F49" s="2"/>
      <c r="G49" s="17"/>
      <c r="H49" s="22"/>
      <c r="I49" s="18"/>
    </row>
    <row r="50" spans="3:10" ht="13.2">
      <c r="C50" s="2" t="s">
        <v>64</v>
      </c>
      <c r="D50" s="14"/>
      <c r="F50" s="2"/>
      <c r="G50" s="17"/>
      <c r="H50" s="22"/>
      <c r="I50" s="18"/>
    </row>
    <row r="51" spans="3:10" ht="13.2">
      <c r="C51" s="3" t="s">
        <v>14</v>
      </c>
      <c r="D51" s="7">
        <v>0.47</v>
      </c>
      <c r="F51" s="2"/>
      <c r="G51" s="17"/>
      <c r="H51" s="22"/>
      <c r="I51" s="18"/>
    </row>
    <row r="52" spans="3:10" ht="13.2">
      <c r="F52" s="2"/>
      <c r="G52" s="17"/>
      <c r="H52" s="22"/>
      <c r="I52" s="18"/>
    </row>
    <row r="53" spans="3:10" ht="13.2">
      <c r="F53" s="3"/>
      <c r="G53" s="19"/>
      <c r="H53" s="23"/>
      <c r="I53" s="20"/>
    </row>
    <row r="54" spans="3:10" ht="13.2">
      <c r="F54" s="38" t="s">
        <v>46</v>
      </c>
      <c r="G54" s="45">
        <f>SUM(G35:G53)</f>
        <v>0</v>
      </c>
      <c r="H54" s="45">
        <f>SUM(H35:H53)</f>
        <v>0</v>
      </c>
      <c r="I54" s="45">
        <f>SUM(I35:I53)</f>
        <v>0</v>
      </c>
    </row>
    <row r="57" spans="3:10" ht="13.2">
      <c r="F57" s="146" t="s">
        <v>65</v>
      </c>
      <c r="G57" s="147"/>
      <c r="H57" s="28" t="s">
        <v>49</v>
      </c>
      <c r="I57" s="29" t="s">
        <v>50</v>
      </c>
      <c r="J57" s="30" t="s">
        <v>66</v>
      </c>
    </row>
    <row r="58" spans="3:10" ht="13.2">
      <c r="F58" s="5" t="s">
        <v>67</v>
      </c>
      <c r="G58" s="15">
        <v>0</v>
      </c>
      <c r="H58" s="21">
        <v>0</v>
      </c>
      <c r="I58" s="25">
        <v>0</v>
      </c>
      <c r="J58" s="26">
        <v>0</v>
      </c>
    </row>
    <row r="59" spans="3:10" ht="13.2">
      <c r="F59" s="2" t="s">
        <v>68</v>
      </c>
      <c r="G59" s="17">
        <v>0</v>
      </c>
      <c r="H59" s="17">
        <v>0</v>
      </c>
      <c r="I59" s="22">
        <v>0</v>
      </c>
      <c r="J59" s="27">
        <v>0</v>
      </c>
    </row>
    <row r="60" spans="3:10" ht="13.2">
      <c r="F60" s="2" t="s">
        <v>69</v>
      </c>
      <c r="G60" s="17">
        <v>0</v>
      </c>
      <c r="H60" s="17">
        <v>0</v>
      </c>
      <c r="I60" s="22">
        <v>0</v>
      </c>
      <c r="J60" s="27">
        <v>0</v>
      </c>
    </row>
    <row r="61" spans="3:10" ht="13.2">
      <c r="F61" s="2" t="s">
        <v>70</v>
      </c>
      <c r="G61" s="17">
        <v>0</v>
      </c>
      <c r="H61" s="17">
        <v>0</v>
      </c>
      <c r="I61" s="22">
        <v>0</v>
      </c>
      <c r="J61" s="27">
        <v>0</v>
      </c>
    </row>
    <row r="62" spans="3:10" ht="13.2">
      <c r="F62" s="33" t="s">
        <v>71</v>
      </c>
      <c r="G62" s="34">
        <v>0</v>
      </c>
      <c r="H62" s="34">
        <v>0</v>
      </c>
      <c r="I62" s="35">
        <v>0</v>
      </c>
      <c r="J62" s="36">
        <v>0</v>
      </c>
    </row>
    <row r="63" spans="3:10" ht="13.2">
      <c r="F63" s="32" t="s">
        <v>46</v>
      </c>
      <c r="G63" s="32"/>
      <c r="H63" s="32"/>
      <c r="I63" s="37"/>
      <c r="J63" s="124">
        <f>SUM(J58:J62)</f>
        <v>0</v>
      </c>
    </row>
  </sheetData>
  <mergeCells count="3">
    <mergeCell ref="C34:D34"/>
    <mergeCell ref="F34:G34"/>
    <mergeCell ref="F57:G57"/>
  </mergeCells>
  <phoneticPr fontId="13"/>
  <pageMargins left="0.69861111111111107" right="0.69861111111111107" top="0.75" bottom="0.75" header="0.3" footer="0.3"/>
  <pageSetup paperSize="9" firstPageNumber="4294963191" orientation="portrait" horizontalDpi="120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3"/>
  <sheetViews>
    <sheetView zoomScaleSheetLayoutView="100" workbookViewId="0">
      <pane activePane="bottomRight" state="frozen"/>
      <selection activeCell="D21" sqref="D21"/>
    </sheetView>
  </sheetViews>
  <sheetFormatPr defaultColWidth="10" defaultRowHeight="13.5" customHeight="1"/>
  <cols>
    <col min="1" max="1" width="9.6640625" customWidth="1"/>
    <col min="3" max="3" width="17.21875" customWidth="1"/>
    <col min="4" max="4" width="32.77734375" customWidth="1"/>
    <col min="5" max="5" width="6.88671875" customWidth="1"/>
    <col min="6" max="6" width="15.88671875" customWidth="1"/>
    <col min="7" max="7" width="13.109375" customWidth="1"/>
    <col min="8" max="8" width="11.21875" customWidth="1"/>
    <col min="9" max="9" width="15.88671875" customWidth="1"/>
    <col min="11" max="11" width="18.33203125" customWidth="1"/>
    <col min="12" max="12" width="9" customWidth="1"/>
    <col min="15" max="15" width="15.88671875" customWidth="1"/>
  </cols>
  <sheetData>
    <row r="1" spans="1:15" ht="13.2">
      <c r="A1" s="39" t="s">
        <v>22</v>
      </c>
      <c r="B1" s="40" t="s">
        <v>23</v>
      </c>
      <c r="C1" s="40" t="s">
        <v>24</v>
      </c>
      <c r="D1" s="40" t="s">
        <v>25</v>
      </c>
      <c r="E1" s="40" t="s">
        <v>26</v>
      </c>
      <c r="F1" s="40" t="s">
        <v>27</v>
      </c>
      <c r="G1" s="40" t="s">
        <v>28</v>
      </c>
      <c r="H1" s="40" t="s">
        <v>29</v>
      </c>
      <c r="I1" s="40" t="s">
        <v>30</v>
      </c>
      <c r="J1" s="40" t="s">
        <v>31</v>
      </c>
      <c r="K1" s="40" t="s">
        <v>32</v>
      </c>
      <c r="L1" s="40" t="s">
        <v>33</v>
      </c>
      <c r="M1" s="40" t="s">
        <v>34</v>
      </c>
      <c r="N1" s="125" t="s">
        <v>35</v>
      </c>
      <c r="O1" s="41" t="s">
        <v>36</v>
      </c>
    </row>
    <row r="2" spans="1:15" ht="13.5" customHeight="1">
      <c r="A2" t="s">
        <v>37</v>
      </c>
      <c r="B2" t="s">
        <v>38</v>
      </c>
      <c r="C2" t="s">
        <v>39</v>
      </c>
      <c r="D2" t="s">
        <v>40</v>
      </c>
      <c r="E2" t="s">
        <v>41</v>
      </c>
      <c r="F2" t="s">
        <v>42</v>
      </c>
      <c r="G2">
        <v>123.4</v>
      </c>
      <c r="H2" t="s">
        <v>41</v>
      </c>
      <c r="I2" t="s">
        <v>43</v>
      </c>
      <c r="J2">
        <v>124.15</v>
      </c>
      <c r="K2" t="s">
        <v>44</v>
      </c>
      <c r="L2" t="s">
        <v>45</v>
      </c>
      <c r="M2">
        <v>75</v>
      </c>
      <c r="N2">
        <v>0</v>
      </c>
      <c r="O2">
        <v>7500</v>
      </c>
    </row>
    <row r="3" spans="1:15" ht="13.2">
      <c r="M3" s="10"/>
      <c r="N3" s="10"/>
    </row>
    <row r="4" spans="1:15" ht="13.2">
      <c r="M4" s="10"/>
      <c r="N4" s="10"/>
    </row>
    <row r="5" spans="1:15" ht="13.2">
      <c r="M5" s="10"/>
      <c r="N5" s="10"/>
    </row>
    <row r="6" spans="1:15" ht="13.2">
      <c r="N6" s="10"/>
    </row>
    <row r="7" spans="1:15" ht="13.2">
      <c r="N7" s="10"/>
    </row>
    <row r="8" spans="1:15" ht="13.2">
      <c r="M8" s="10"/>
      <c r="N8" s="10"/>
    </row>
    <row r="9" spans="1:15" ht="13.2">
      <c r="M9" s="10"/>
      <c r="N9" s="10"/>
    </row>
    <row r="10" spans="1:15" ht="13.2">
      <c r="M10" s="10"/>
      <c r="N10" s="10"/>
    </row>
    <row r="11" spans="1:15" ht="13.2">
      <c r="M11" s="10"/>
      <c r="N11" s="10"/>
    </row>
    <row r="12" spans="1:15" ht="13.2">
      <c r="M12" s="10"/>
      <c r="N12" s="10"/>
    </row>
    <row r="13" spans="1:15" ht="13.2">
      <c r="M13" s="10"/>
      <c r="N13" s="10"/>
    </row>
    <row r="14" spans="1:15" ht="13.2">
      <c r="M14" s="10"/>
      <c r="N14" s="10"/>
    </row>
    <row r="15" spans="1:15" ht="13.2">
      <c r="M15" s="10"/>
      <c r="N15" s="10"/>
    </row>
    <row r="16" spans="1:15" ht="13.2">
      <c r="M16" s="10"/>
      <c r="N16" s="10"/>
    </row>
    <row r="17" spans="1:15" ht="13.2">
      <c r="M17" s="10"/>
      <c r="N17" s="10"/>
    </row>
    <row r="18" spans="1:15" ht="13.2">
      <c r="M18" s="10"/>
      <c r="N18" s="10"/>
    </row>
    <row r="19" spans="1:15" ht="13.2">
      <c r="M19" s="10"/>
      <c r="N19" s="10"/>
    </row>
    <row r="20" spans="1:15" ht="13.2">
      <c r="M20" s="10"/>
      <c r="N20" s="10"/>
    </row>
    <row r="21" spans="1:15" ht="13.2">
      <c r="M21" s="10"/>
      <c r="N21" s="10"/>
    </row>
    <row r="22" spans="1:15" ht="13.2">
      <c r="M22" s="10"/>
      <c r="N22" s="10"/>
    </row>
    <row r="23" spans="1:15" ht="13.2">
      <c r="M23" s="10"/>
      <c r="N23" s="10"/>
    </row>
    <row r="24" spans="1:15" ht="13.2">
      <c r="M24" s="10"/>
      <c r="N24" s="10"/>
    </row>
    <row r="25" spans="1:15" ht="13.2">
      <c r="M25" s="10"/>
      <c r="N25" s="10"/>
    </row>
    <row r="26" spans="1:15" ht="13.2">
      <c r="A26" s="42"/>
      <c r="B26" s="42"/>
      <c r="C26" s="42"/>
      <c r="D26" s="42"/>
      <c r="E26" s="42"/>
      <c r="F26" s="42"/>
      <c r="G26" s="42"/>
      <c r="H26" s="42"/>
      <c r="I26" s="42"/>
      <c r="J26" s="42"/>
      <c r="K26" s="42"/>
      <c r="L26" s="42"/>
      <c r="M26" s="43"/>
      <c r="N26" s="43"/>
      <c r="O26" s="42"/>
    </row>
    <row r="27" spans="1:15" ht="13.2">
      <c r="L27" s="44" t="s">
        <v>46</v>
      </c>
      <c r="M27" s="10">
        <v>75</v>
      </c>
      <c r="N27" s="10"/>
      <c r="O27">
        <v>7500</v>
      </c>
    </row>
    <row r="28" spans="1:15" ht="13.2">
      <c r="M28" s="10"/>
      <c r="N28" s="10"/>
    </row>
    <row r="29" spans="1:15" ht="13.2">
      <c r="M29" s="10"/>
      <c r="N29" s="10"/>
    </row>
    <row r="31" spans="1:15" ht="13.2">
      <c r="L31" s="11"/>
      <c r="M31" s="12"/>
      <c r="N31" s="12"/>
    </row>
    <row r="34" spans="3:9" ht="13.2">
      <c r="C34" s="144" t="s">
        <v>47</v>
      </c>
      <c r="D34" s="145"/>
      <c r="F34" s="146" t="s">
        <v>48</v>
      </c>
      <c r="G34" s="147"/>
      <c r="H34" s="28" t="s">
        <v>49</v>
      </c>
      <c r="I34" s="31" t="s">
        <v>50</v>
      </c>
    </row>
    <row r="35" spans="3:9" ht="13.2">
      <c r="C35" s="5" t="s">
        <v>51</v>
      </c>
      <c r="D35" s="6"/>
      <c r="F35" s="5"/>
      <c r="G35" s="15"/>
      <c r="H35" s="21"/>
      <c r="I35" s="24"/>
    </row>
    <row r="36" spans="3:9" ht="13.2">
      <c r="C36" s="2" t="s">
        <v>52</v>
      </c>
      <c r="D36" s="1"/>
      <c r="F36" s="2"/>
      <c r="G36" s="17"/>
      <c r="H36" s="22"/>
      <c r="I36" s="18"/>
    </row>
    <row r="37" spans="3:9" ht="13.2">
      <c r="C37" s="2" t="s">
        <v>53</v>
      </c>
      <c r="D37" s="1"/>
      <c r="F37" s="2"/>
      <c r="G37" s="17"/>
      <c r="H37" s="22"/>
      <c r="I37" s="18"/>
    </row>
    <row r="38" spans="3:9" ht="13.2">
      <c r="C38" s="2" t="s">
        <v>54</v>
      </c>
      <c r="D38" s="1"/>
      <c r="F38" s="2"/>
      <c r="G38" s="17"/>
      <c r="H38" s="22"/>
      <c r="I38" s="18"/>
    </row>
    <row r="39" spans="3:9" ht="13.2">
      <c r="C39" s="2" t="s">
        <v>55</v>
      </c>
      <c r="D39" s="1"/>
      <c r="F39" s="2"/>
      <c r="G39" s="17"/>
      <c r="H39" s="22"/>
      <c r="I39" s="18"/>
    </row>
    <row r="40" spans="3:9" ht="13.2">
      <c r="C40" s="2" t="s">
        <v>56</v>
      </c>
      <c r="D40" s="4"/>
      <c r="F40" s="2"/>
      <c r="G40" s="17"/>
      <c r="H40" s="22"/>
      <c r="I40" s="18"/>
    </row>
    <row r="41" spans="3:9" ht="13.2">
      <c r="C41" s="2" t="s">
        <v>57</v>
      </c>
      <c r="D41" s="1"/>
      <c r="F41" s="2"/>
      <c r="G41" s="17"/>
      <c r="H41" s="22"/>
      <c r="I41" s="18"/>
    </row>
    <row r="42" spans="3:9" ht="13.2">
      <c r="C42" s="8" t="s">
        <v>58</v>
      </c>
      <c r="D42" s="9"/>
      <c r="F42" s="2"/>
      <c r="G42" s="17"/>
      <c r="H42" s="22"/>
      <c r="I42" s="18"/>
    </row>
    <row r="43" spans="3:9" ht="13.2">
      <c r="C43" s="2" t="s">
        <v>59</v>
      </c>
      <c r="D43" s="1"/>
      <c r="F43" s="2"/>
      <c r="G43" s="17"/>
      <c r="H43" s="22"/>
      <c r="I43" s="18"/>
    </row>
    <row r="44" spans="3:9" ht="13.2">
      <c r="C44" s="2" t="s">
        <v>60</v>
      </c>
      <c r="D44" s="4"/>
      <c r="F44" s="2"/>
      <c r="G44" s="17"/>
      <c r="H44" s="22"/>
      <c r="I44" s="18"/>
    </row>
    <row r="45" spans="3:9" ht="13.2">
      <c r="C45" s="2" t="s">
        <v>61</v>
      </c>
      <c r="D45" s="1"/>
      <c r="F45" s="5"/>
      <c r="G45" s="15"/>
      <c r="H45" s="21"/>
      <c r="I45" s="16"/>
    </row>
    <row r="46" spans="3:9" ht="13.2">
      <c r="C46" s="2" t="s">
        <v>15</v>
      </c>
      <c r="D46" s="13"/>
      <c r="F46" s="2"/>
      <c r="G46" s="17"/>
      <c r="H46" s="22"/>
      <c r="I46" s="18"/>
    </row>
    <row r="47" spans="3:9" ht="13.2">
      <c r="C47" s="2" t="s">
        <v>16</v>
      </c>
      <c r="D47" s="13"/>
      <c r="F47" s="2"/>
      <c r="G47" s="17"/>
      <c r="H47" s="22"/>
      <c r="I47" s="18"/>
    </row>
    <row r="48" spans="3:9" ht="13.2">
      <c r="C48" s="2" t="s">
        <v>62</v>
      </c>
      <c r="D48" s="1"/>
      <c r="F48" s="2"/>
      <c r="G48" s="17"/>
      <c r="H48" s="22"/>
      <c r="I48" s="18"/>
    </row>
    <row r="49" spans="3:10" ht="13.2">
      <c r="C49" s="2" t="s">
        <v>63</v>
      </c>
      <c r="D49" s="1"/>
      <c r="F49" s="2"/>
      <c r="G49" s="17"/>
      <c r="H49" s="22"/>
      <c r="I49" s="18"/>
    </row>
    <row r="50" spans="3:10" ht="13.2">
      <c r="C50" s="2" t="s">
        <v>64</v>
      </c>
      <c r="D50" s="14"/>
      <c r="F50" s="2"/>
      <c r="G50" s="17"/>
      <c r="H50" s="22"/>
      <c r="I50" s="18"/>
    </row>
    <row r="51" spans="3:10" ht="13.2">
      <c r="C51" s="3" t="s">
        <v>14</v>
      </c>
      <c r="D51" s="7"/>
      <c r="F51" s="2"/>
      <c r="G51" s="17"/>
      <c r="H51" s="22"/>
      <c r="I51" s="18"/>
    </row>
    <row r="52" spans="3:10" ht="13.2">
      <c r="F52" s="2"/>
      <c r="G52" s="17"/>
      <c r="H52" s="22"/>
      <c r="I52" s="18"/>
    </row>
    <row r="53" spans="3:10" ht="13.2">
      <c r="F53" s="3"/>
      <c r="G53" s="19"/>
      <c r="H53" s="23"/>
      <c r="I53" s="20"/>
    </row>
    <row r="54" spans="3:10" ht="13.2">
      <c r="F54" s="38" t="s">
        <v>46</v>
      </c>
      <c r="G54" s="45">
        <f>SUM(G35:G53)</f>
        <v>0</v>
      </c>
      <c r="H54" s="45">
        <f>SUM(H35:H53)</f>
        <v>0</v>
      </c>
      <c r="I54" s="45">
        <f>SUM(I35:I53)</f>
        <v>0</v>
      </c>
    </row>
    <row r="57" spans="3:10" ht="13.2">
      <c r="F57" s="146" t="s">
        <v>65</v>
      </c>
      <c r="G57" s="147"/>
      <c r="H57" s="28" t="s">
        <v>49</v>
      </c>
      <c r="I57" s="29" t="s">
        <v>50</v>
      </c>
      <c r="J57" s="30" t="s">
        <v>66</v>
      </c>
    </row>
    <row r="58" spans="3:10" ht="13.2">
      <c r="F58" s="5" t="s">
        <v>67</v>
      </c>
      <c r="G58" s="15">
        <v>0</v>
      </c>
      <c r="H58" s="21">
        <v>0</v>
      </c>
      <c r="I58" s="25">
        <v>0</v>
      </c>
      <c r="J58" s="26">
        <v>0</v>
      </c>
    </row>
    <row r="59" spans="3:10" ht="13.2">
      <c r="F59" s="2" t="s">
        <v>68</v>
      </c>
      <c r="G59" s="17">
        <v>0</v>
      </c>
      <c r="H59" s="17">
        <v>0</v>
      </c>
      <c r="I59" s="22">
        <v>0</v>
      </c>
      <c r="J59" s="27">
        <v>0</v>
      </c>
    </row>
    <row r="60" spans="3:10" ht="13.2">
      <c r="F60" s="2" t="s">
        <v>69</v>
      </c>
      <c r="G60" s="17">
        <v>0</v>
      </c>
      <c r="H60" s="17">
        <v>0</v>
      </c>
      <c r="I60" s="22">
        <v>0</v>
      </c>
      <c r="J60" s="27">
        <v>0</v>
      </c>
    </row>
    <row r="61" spans="3:10" ht="13.2">
      <c r="F61" s="2" t="s">
        <v>70</v>
      </c>
      <c r="G61" s="17">
        <v>0</v>
      </c>
      <c r="H61" s="17">
        <v>0</v>
      </c>
      <c r="I61" s="22">
        <v>0</v>
      </c>
      <c r="J61" s="27">
        <v>0</v>
      </c>
    </row>
    <row r="62" spans="3:10" ht="13.2">
      <c r="F62" s="33" t="s">
        <v>71</v>
      </c>
      <c r="G62" s="34">
        <v>0</v>
      </c>
      <c r="H62" s="34">
        <v>0</v>
      </c>
      <c r="I62" s="35">
        <v>0</v>
      </c>
      <c r="J62" s="36">
        <v>0</v>
      </c>
    </row>
    <row r="63" spans="3:10" ht="13.2">
      <c r="F63" s="32" t="s">
        <v>46</v>
      </c>
      <c r="G63" s="32"/>
      <c r="H63" s="32"/>
      <c r="I63" s="37"/>
      <c r="J63" s="124">
        <f>SUM(J58:J62)</f>
        <v>0</v>
      </c>
    </row>
  </sheetData>
  <mergeCells count="3">
    <mergeCell ref="C34:D34"/>
    <mergeCell ref="F34:G34"/>
    <mergeCell ref="F57:G57"/>
  </mergeCells>
  <phoneticPr fontId="13"/>
  <pageMargins left="0.69861111111111107" right="0.69861111111111107" top="0.75" bottom="0.75" header="0.3" footer="0.3"/>
  <pageSetup paperSize="9" firstPageNumber="4294963191" orientation="portrait" horizontalDpi="120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14"/>
  <sheetViews>
    <sheetView topLeftCell="A296" zoomScaleSheetLayoutView="100" workbookViewId="0">
      <selection activeCell="A316" sqref="A316"/>
    </sheetView>
  </sheetViews>
  <sheetFormatPr defaultColWidth="8.88671875" defaultRowHeight="13.2"/>
  <cols>
    <col min="1" max="1" width="70.5546875" customWidth="1"/>
  </cols>
  <sheetData>
    <row r="1" spans="1:1" ht="33">
      <c r="A1" s="132" t="s">
        <v>75</v>
      </c>
    </row>
    <row r="43" spans="1:1">
      <c r="A43" t="s">
        <v>76</v>
      </c>
    </row>
    <row r="44" spans="1:1" ht="52.2" customHeight="1">
      <c r="A44" s="133" t="s">
        <v>77</v>
      </c>
    </row>
    <row r="46" spans="1:1" ht="33">
      <c r="A46" s="132" t="s">
        <v>78</v>
      </c>
    </row>
    <row r="88" spans="1:1">
      <c r="A88" t="s">
        <v>76</v>
      </c>
    </row>
    <row r="89" spans="1:1" ht="52.8">
      <c r="A89" s="133" t="s">
        <v>79</v>
      </c>
    </row>
    <row r="91" spans="1:1" ht="33">
      <c r="A91" s="132" t="s">
        <v>80</v>
      </c>
    </row>
    <row r="133" spans="1:1">
      <c r="A133" t="s">
        <v>76</v>
      </c>
    </row>
    <row r="134" spans="1:1">
      <c r="A134" t="s">
        <v>81</v>
      </c>
    </row>
    <row r="136" spans="1:1" ht="33">
      <c r="A136" s="132" t="s">
        <v>82</v>
      </c>
    </row>
    <row r="178" spans="1:1">
      <c r="A178" t="s">
        <v>76</v>
      </c>
    </row>
    <row r="179" spans="1:1" ht="39.6">
      <c r="A179" s="133" t="s">
        <v>83</v>
      </c>
    </row>
    <row r="181" spans="1:1" ht="33">
      <c r="A181" s="132" t="s">
        <v>84</v>
      </c>
    </row>
    <row r="223" spans="1:1">
      <c r="A223" t="s">
        <v>76</v>
      </c>
    </row>
    <row r="224" spans="1:1" ht="39.6">
      <c r="A224" s="133" t="s">
        <v>85</v>
      </c>
    </row>
    <row r="226" spans="1:1" ht="33">
      <c r="A226" s="132" t="s">
        <v>86</v>
      </c>
    </row>
    <row r="268" spans="1:1">
      <c r="A268" t="s">
        <v>76</v>
      </c>
    </row>
    <row r="269" spans="1:1" ht="39.6">
      <c r="A269" s="133" t="s">
        <v>87</v>
      </c>
    </row>
    <row r="271" spans="1:1" ht="33">
      <c r="A271" s="132" t="s">
        <v>88</v>
      </c>
    </row>
    <row r="313" spans="1:1">
      <c r="A313" t="s">
        <v>76</v>
      </c>
    </row>
    <row r="314" spans="1:1" ht="52.8">
      <c r="A314" s="133" t="s">
        <v>89</v>
      </c>
    </row>
  </sheetData>
  <phoneticPr fontId="13"/>
  <pageMargins left="0.75" right="0.75" top="1" bottom="1" header="0.51111111111111107" footer="0.51111111111111107"/>
  <pageSetup paperSize="9" firstPageNumber="4294963191"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topLeftCell="A5" zoomScaleSheetLayoutView="100" workbookViewId="0">
      <selection activeCell="C8" sqref="C8"/>
    </sheetView>
  </sheetViews>
  <sheetFormatPr defaultColWidth="8.88671875" defaultRowHeight="13.2"/>
  <cols>
    <col min="1" max="1" width="74.88671875" customWidth="1"/>
  </cols>
  <sheetData>
    <row r="1" spans="1:9">
      <c r="A1" s="127" t="s">
        <v>72</v>
      </c>
      <c r="B1" s="128"/>
      <c r="C1" s="128"/>
      <c r="D1" s="128"/>
      <c r="E1" s="128"/>
      <c r="F1" s="128"/>
      <c r="G1" s="128"/>
      <c r="H1" s="128"/>
      <c r="I1" s="131"/>
    </row>
    <row r="2" spans="1:9">
      <c r="A2" s="129" t="s">
        <v>73</v>
      </c>
      <c r="B2" s="130"/>
      <c r="C2" s="130"/>
      <c r="D2" s="130"/>
      <c r="E2" s="130"/>
      <c r="F2" s="130"/>
      <c r="G2" s="130"/>
      <c r="H2" s="130"/>
      <c r="I2" s="131"/>
    </row>
    <row r="3" spans="1:9">
      <c r="A3" s="126"/>
      <c r="D3" s="126"/>
    </row>
    <row r="7" spans="1:9">
      <c r="A7" t="s">
        <v>74</v>
      </c>
    </row>
    <row r="8" spans="1:9" ht="97.2" customHeight="1">
      <c r="A8" s="133" t="s">
        <v>90</v>
      </c>
    </row>
  </sheetData>
  <phoneticPr fontId="13"/>
  <pageMargins left="0.75" right="0.75" top="1" bottom="1" header="0.51111111111111107" footer="0.51111111111111107"/>
  <pageSetup paperSize="9" firstPageNumber="4294963191"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5</vt:i4>
      </vt:variant>
    </vt:vector>
  </HeadingPairs>
  <TitlesOfParts>
    <vt:vector size="5" baseType="lpstr">
      <vt:lpstr>ルール＆合計</vt:lpstr>
      <vt:lpstr>2015年7月</vt:lpstr>
      <vt:lpstr>2015年8月</vt:lpstr>
      <vt:lpstr>画像</vt:lpstr>
      <vt:lpstr>気づき</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YUUYA YAMAMURA</dc:creator>
  <cp:keywords/>
  <dc:description/>
  <cp:lastModifiedBy>81802</cp:lastModifiedBy>
  <cp:revision/>
  <cp:lastPrinted>1899-12-30T00:00:00Z</cp:lastPrinted>
  <dcterms:created xsi:type="dcterms:W3CDTF">2013-10-09T23:04:08Z</dcterms:created>
  <dcterms:modified xsi:type="dcterms:W3CDTF">2021-10-24T15:37:50Z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